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mbr09\Desktop\"/>
    </mc:Choice>
  </mc:AlternateContent>
  <xr:revisionPtr revIDLastSave="0" documentId="8_{65390CC0-BF24-43DC-BEB3-2FD4C97EE1DA}" xr6:coauthVersionLast="47" xr6:coauthVersionMax="47" xr10:uidLastSave="{00000000-0000-0000-0000-000000000000}"/>
  <workbookProtection workbookAlgorithmName="SHA-512" workbookHashValue="BM2b1+FeToKeXKha405cpFSt0rWyTOBLdRBBlFTUAcTEPqiIurtWAk163lJHM52z7iw8rr8Rsa2kporOBdEhZA==" workbookSaltValue="CbwiJ85ZzdddYwYHaFRtVg==" workbookSpinCount="100000" lockStructure="1"/>
  <bookViews>
    <workbookView xWindow="-120" yWindow="-120" windowWidth="29040" windowHeight="15840" xr2:uid="{00000000-000D-0000-FFFF-FFFF00000000}"/>
  </bookViews>
  <sheets>
    <sheet name="Speditionsauftrag" sheetId="1" r:id="rId1"/>
    <sheet name="Transport Ord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9" i="2" l="1"/>
  <c r="N49" i="2" s="1"/>
  <c r="J31" i="2"/>
  <c r="I31" i="2"/>
  <c r="D31" i="2"/>
  <c r="M30" i="2"/>
  <c r="M29" i="2"/>
  <c r="M28" i="2"/>
  <c r="M27" i="2"/>
  <c r="M26" i="2"/>
  <c r="K23" i="2"/>
  <c r="H33" i="2" s="1"/>
  <c r="K20" i="2"/>
  <c r="K19" i="2"/>
  <c r="K18" i="2"/>
  <c r="D34" i="2" s="1"/>
  <c r="G13" i="2"/>
  <c r="F31" i="2" l="1"/>
  <c r="D32" i="2"/>
  <c r="L23" i="2"/>
  <c r="M49" i="1" l="1"/>
  <c r="N49" i="1" s="1"/>
  <c r="D31" i="1" l="1"/>
  <c r="I31" i="1"/>
  <c r="K23" i="1"/>
  <c r="J31" i="1" l="1"/>
  <c r="H33" i="1"/>
  <c r="M30" i="1"/>
  <c r="M29" i="1"/>
  <c r="M28" i="1"/>
  <c r="M27" i="1"/>
  <c r="M26" i="1"/>
  <c r="L23" i="1"/>
  <c r="K20" i="1"/>
  <c r="K19" i="1"/>
  <c r="K18" i="1"/>
  <c r="D32" i="1" s="1"/>
  <c r="G13" i="1"/>
  <c r="F31" i="1" l="1"/>
  <c r="D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Mauser Christian CMA31</author>
  </authors>
  <commentList>
    <comment ref="B32" authorId="0" shapeId="0" xr:uid="{00000000-0006-0000-0000-000001000000}">
      <text>
        <r>
          <rPr>
            <b/>
            <sz val="9"/>
            <color indexed="81"/>
            <rFont val="Segoe UI"/>
            <family val="2"/>
          </rPr>
          <t>Angabe der Warentarifnummer falls nicht auf Ihren Fracht- bzw. Zolldokumenten klar angegeben.</t>
        </r>
      </text>
    </comment>
    <comment ref="F41" authorId="0" shapeId="0" xr:uid="{00000000-0006-0000-0000-000002000000}">
      <text>
        <r>
          <rPr>
            <sz val="9"/>
            <color indexed="81"/>
            <rFont val="Segoe UI"/>
            <family val="2"/>
          </rPr>
          <t>Angabe ob es sich bei der von Ihnen versendeten Ware gänzlich oder teil-weise um Dual-Use-Güter handelt.</t>
        </r>
      </text>
    </comment>
    <comment ref="E44" authorId="0" shapeId="0" xr:uid="{00000000-0006-0000-0000-000003000000}">
      <text>
        <r>
          <rPr>
            <b/>
            <sz val="9"/>
            <color indexed="81"/>
            <rFont val="Segoe UI"/>
            <family val="2"/>
          </rPr>
          <t>Verpackungsgruppe nach Gefahrgutdetail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Mauser Christian CMA31</author>
  </authors>
  <commentList>
    <comment ref="B32" authorId="0" shapeId="0" xr:uid="{00000000-0006-0000-0100-000001000000}">
      <text>
        <r>
          <rPr>
            <b/>
            <sz val="9"/>
            <color indexed="81"/>
            <rFont val="Segoe UI"/>
            <family val="2"/>
          </rPr>
          <t>Angabe der Warentarifnummer falls nicht auf Ihren Fracht- bzw. Zolldokumenten klar angegeben.</t>
        </r>
      </text>
    </comment>
    <comment ref="F41" authorId="0" shapeId="0" xr:uid="{00000000-0006-0000-0100-000002000000}">
      <text>
        <r>
          <rPr>
            <sz val="9"/>
            <color indexed="81"/>
            <rFont val="Segoe UI"/>
            <family val="2"/>
          </rPr>
          <t>Angabe ob es sich bei der von Ihnen versendeten Ware gänzlich oder teil-weise um Dual-Use-Güter handelt.</t>
        </r>
      </text>
    </comment>
  </commentList>
</comments>
</file>

<file path=xl/sharedStrings.xml><?xml version="1.0" encoding="utf-8"?>
<sst xmlns="http://schemas.openxmlformats.org/spreadsheetml/2006/main" count="277" uniqueCount="184">
  <si>
    <t>Speditions-Auftrag</t>
  </si>
  <si>
    <t>Auftraggeber</t>
  </si>
  <si>
    <t>Name</t>
  </si>
  <si>
    <t>Abholvorgabe</t>
  </si>
  <si>
    <t>Strasse</t>
  </si>
  <si>
    <t>Bitte senden Sie Ihren Auftrag an:</t>
  </si>
  <si>
    <t>ladebereit ab</t>
  </si>
  <si>
    <t>Öffnungszeit</t>
  </si>
  <si>
    <t>Gebrüder Weiss AG, Werfstrasse 1, CH-9423 Altenrhein</t>
  </si>
  <si>
    <t>laden FIX</t>
  </si>
  <si>
    <t>PLZ, Ort</t>
  </si>
  <si>
    <t>E-Mail:</t>
  </si>
  <si>
    <t>kundencenter.schweiz@gw-world.com</t>
  </si>
  <si>
    <t>Anlieferung</t>
  </si>
  <si>
    <t>Land</t>
  </si>
  <si>
    <t xml:space="preserve">Tel.: </t>
  </si>
  <si>
    <t xml:space="preserve"> +41 58 458 5511</t>
  </si>
  <si>
    <t>Absender</t>
  </si>
  <si>
    <t>Zustellvorgabe</t>
  </si>
  <si>
    <t>Datum</t>
  </si>
  <si>
    <t>von</t>
  </si>
  <si>
    <t>bis</t>
  </si>
  <si>
    <t>zustellen bis</t>
  </si>
  <si>
    <t>FIXTERMIN</t>
  </si>
  <si>
    <t>Selbstabholer</t>
  </si>
  <si>
    <t>Lieferadresse</t>
  </si>
  <si>
    <t>Falls abweichende Ladestelle</t>
  </si>
  <si>
    <t>Längenzuschlag + nicht sammelgutkonform</t>
  </si>
  <si>
    <t>Aviso Daten</t>
  </si>
  <si>
    <t>Kontakt Abs.</t>
  </si>
  <si>
    <t>Auftrags-Nr.</t>
  </si>
  <si>
    <t xml:space="preserve">Telefon/Mail: </t>
  </si>
  <si>
    <t>Lade-Ref.</t>
  </si>
  <si>
    <t>Verpackung / Lademittel</t>
  </si>
  <si>
    <t>Kontakt Empf.</t>
  </si>
  <si>
    <t>Zustell-Ref.</t>
  </si>
  <si>
    <t>Anzahl</t>
  </si>
  <si>
    <t>Verpackung</t>
  </si>
  <si>
    <t>Länge in cm</t>
  </si>
  <si>
    <t>Breite in cm</t>
  </si>
  <si>
    <t>Höhe in cm</t>
  </si>
  <si>
    <t>Netto Gew. (kg)</t>
  </si>
  <si>
    <t>Brutto Gew. (kg)</t>
  </si>
  <si>
    <t>EUP</t>
  </si>
  <si>
    <t>Kalkulationsformeln Ware</t>
  </si>
  <si>
    <t xml:space="preserve"> </t>
  </si>
  <si>
    <t>ENP</t>
  </si>
  <si>
    <t>EWP</t>
  </si>
  <si>
    <t>Karton</t>
  </si>
  <si>
    <t>Bund</t>
  </si>
  <si>
    <t>Kiste</t>
  </si>
  <si>
    <t>Zolltarifnummer(n)</t>
  </si>
  <si>
    <t>Palettentausch</t>
  </si>
  <si>
    <t>IBC</t>
  </si>
  <si>
    <t>Fass</t>
  </si>
  <si>
    <t>Stück</t>
  </si>
  <si>
    <t>Colli</t>
  </si>
  <si>
    <t>Frankatur</t>
  </si>
  <si>
    <t>Bewilligungsfrei (Dual-Use)</t>
  </si>
  <si>
    <t>Frankatur- /Abrechnungsvorschrift</t>
  </si>
  <si>
    <t>Auswahl:</t>
  </si>
  <si>
    <t>JA</t>
  </si>
  <si>
    <t>Währung</t>
  </si>
  <si>
    <t>Warenwert (gesamt)</t>
  </si>
  <si>
    <t>EXW</t>
  </si>
  <si>
    <t>NEIN</t>
  </si>
  <si>
    <t>FCA</t>
  </si>
  <si>
    <t>Fragen zu Frankatur?</t>
  </si>
  <si>
    <t>Bewilligungsfrei</t>
  </si>
  <si>
    <t>CPT</t>
  </si>
  <si>
    <t>Transportversicherung</t>
  </si>
  <si>
    <t>CIP</t>
  </si>
  <si>
    <t>Bitte auswählen:</t>
  </si>
  <si>
    <t>Gefahrgut / ADR-Ware</t>
  </si>
  <si>
    <t>DAF</t>
  </si>
  <si>
    <t>durch Empfänger gedeckt</t>
  </si>
  <si>
    <t>UN-Nummer</t>
  </si>
  <si>
    <t>Klasse</t>
  </si>
  <si>
    <t>VPG</t>
  </si>
  <si>
    <t>Nettomenge</t>
  </si>
  <si>
    <t>Beilagen (weitere unter Besondere Vermerke)</t>
  </si>
  <si>
    <t>DAP</t>
  </si>
  <si>
    <t>durch Absender gedeckt</t>
  </si>
  <si>
    <t>Ausfuhrdeklaration</t>
  </si>
  <si>
    <t>DDP</t>
  </si>
  <si>
    <t>durch den Spediteur (kostenpflichtig)</t>
  </si>
  <si>
    <t>Handelsrechnungen</t>
  </si>
  <si>
    <t>Andere:</t>
  </si>
  <si>
    <t>EUR.1</t>
  </si>
  <si>
    <t>Packlisten</t>
  </si>
  <si>
    <t>Besondere Vermerke: (bspw. Abhol- und Zustellvorgaben etc.)</t>
  </si>
  <si>
    <t>Carnet ATA</t>
  </si>
  <si>
    <t>Vollmacht</t>
  </si>
  <si>
    <t>CHF</t>
  </si>
  <si>
    <t>EUR</t>
  </si>
  <si>
    <t>Neutralversand / Notifiyadresse</t>
  </si>
  <si>
    <t>USD</t>
  </si>
  <si>
    <t>GPB</t>
  </si>
  <si>
    <t>Gebrüder Weiss arbeitet auf Basis der geltenden und Vertragsbestandteil bildenden Allgemeinen Geschäftsbedingungen, einsehbar unter u.a. Impressum, welche den ebenfalls für anwendbar erklärten AB SPEDLOGSWISS und allfällig anwendbaren internationalen Konventionen vorgehen, soweit diese nicht zwingend sind. Mit der Auftragserteilung bestätigen wir, die Geschäftsbedingungen zur Kenntnis genommen zu haben und diese vorbehaltlos zu akzeptieren.</t>
  </si>
  <si>
    <t>Impressum Gebrüder Weiss AG Schweiz</t>
  </si>
  <si>
    <t>Allgemeine Geschäftsbedingungen der Gebrüder Weiss AG Schweiz.</t>
  </si>
  <si>
    <t>Verschlag</t>
  </si>
  <si>
    <t>Kubatur (m3):</t>
  </si>
  <si>
    <t>Gesamtgewicht in kg:</t>
  </si>
  <si>
    <t>Stapelfaktor</t>
  </si>
  <si>
    <t>1-fach</t>
  </si>
  <si>
    <t>2-fach</t>
  </si>
  <si>
    <t>3-fach</t>
  </si>
  <si>
    <t>4-fach</t>
  </si>
  <si>
    <t>Warenbezeichnung     /     Stapelfaktor</t>
  </si>
  <si>
    <t>Name, address, signature of the exporter</t>
  </si>
  <si>
    <t>Street</t>
  </si>
  <si>
    <t>Please send transport order to:</t>
  </si>
  <si>
    <t>ready to load</t>
  </si>
  <si>
    <t>Opening hrs</t>
  </si>
  <si>
    <t>load fix on</t>
  </si>
  <si>
    <t>ZIP, city</t>
  </si>
  <si>
    <t>delivered on</t>
  </si>
  <si>
    <t>Country</t>
  </si>
  <si>
    <t>Consignee</t>
  </si>
  <si>
    <t>Date</t>
  </si>
  <si>
    <t>time on</t>
  </si>
  <si>
    <t>time till</t>
  </si>
  <si>
    <t>deliver to</t>
  </si>
  <si>
    <t>FIXED</t>
  </si>
  <si>
    <t>self-pick-up</t>
  </si>
  <si>
    <t>Notify (consignee's invoice address)</t>
  </si>
  <si>
    <t>In case of different loading place</t>
  </si>
  <si>
    <t>Length surcharge + not compliant for groupage transports</t>
  </si>
  <si>
    <t>Order-Ref.</t>
  </si>
  <si>
    <t>Loading-Ref.</t>
  </si>
  <si>
    <t>Delivery-Ref.</t>
  </si>
  <si>
    <t>Description of Goods     /     stackable</t>
  </si>
  <si>
    <t>Amount</t>
  </si>
  <si>
    <t>Package</t>
  </si>
  <si>
    <t>Length (cms)</t>
  </si>
  <si>
    <t>Width (cms)</t>
  </si>
  <si>
    <t>Height (cms)</t>
  </si>
  <si>
    <t>Net weight</t>
  </si>
  <si>
    <t>Gross weight</t>
  </si>
  <si>
    <t>Carton</t>
  </si>
  <si>
    <t>Bunch</t>
  </si>
  <si>
    <t>Crate</t>
  </si>
  <si>
    <t>Cubic (m3):</t>
  </si>
  <si>
    <t>Total weight (kgs):</t>
  </si>
  <si>
    <t>Canister</t>
  </si>
  <si>
    <t>Customs code</t>
  </si>
  <si>
    <t>Pallet exchange</t>
  </si>
  <si>
    <t>Container</t>
  </si>
  <si>
    <t>Drum</t>
  </si>
  <si>
    <t>Item</t>
  </si>
  <si>
    <t>Incoterms</t>
  </si>
  <si>
    <r>
      <t xml:space="preserve">Terms of delivery </t>
    </r>
    <r>
      <rPr>
        <sz val="8"/>
        <color theme="1"/>
        <rFont val="Arial"/>
        <family val="2"/>
      </rPr>
      <t>(Art. 30 of the general conditions of the SSV)</t>
    </r>
  </si>
  <si>
    <t>Selection:</t>
  </si>
  <si>
    <t>YES</t>
  </si>
  <si>
    <t>Currency</t>
  </si>
  <si>
    <t>Total value of goods</t>
  </si>
  <si>
    <t>NO</t>
  </si>
  <si>
    <t>Without permit</t>
  </si>
  <si>
    <t>Transportation insurance</t>
  </si>
  <si>
    <t>Dangerous goods</t>
  </si>
  <si>
    <t>covered by the recipient</t>
  </si>
  <si>
    <t>UN-No</t>
  </si>
  <si>
    <t>Description</t>
  </si>
  <si>
    <t>Class</t>
  </si>
  <si>
    <t>Packing group</t>
  </si>
  <si>
    <t>Supplements (further documents special notes)</t>
  </si>
  <si>
    <t>covered by sender</t>
  </si>
  <si>
    <t>Customs document</t>
  </si>
  <si>
    <t>by the forwarder (with costs)</t>
  </si>
  <si>
    <t>Invoice</t>
  </si>
  <si>
    <t>Other:</t>
  </si>
  <si>
    <t>Packing list</t>
  </si>
  <si>
    <t>Special notes: (for example pick-up and delivery instructions, etc.)</t>
  </si>
  <si>
    <t>Authority</t>
  </si>
  <si>
    <t>1 x</t>
  </si>
  <si>
    <t>Neutral Shipping / Notifiy adress</t>
  </si>
  <si>
    <t>2 x</t>
  </si>
  <si>
    <t>3 x</t>
  </si>
  <si>
    <t>4 x</t>
  </si>
  <si>
    <t>Gebrüder Weiss works on the basis of the existing and contract component forming general terms and conditions, available under below Imprint, which proceed to AB SPEDLOGSWISS, which is also applicable, and any applicable international conventions, unless they are mandatory. By placing the order, we confirm that we have read the terms and conditions and accept them without reservation.</t>
  </si>
  <si>
    <t>Imprint Gebrüder Weiss AG Schweiz</t>
  </si>
  <si>
    <t>Terms of Service Gebrüder Weiss AG Schweiz.</t>
  </si>
  <si>
    <t>Transport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</si>
</sst>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hh:mm&quot; Uhr&quot;;@"/>
    <numFmt numFmtId="166" formatCode="0.000"/>
  </numFmts>
  <fonts count="25" x14ac:knownFonts="1">
    <font>
      <sz val="11"/>
      <color theme="1"/>
      <name val="Arial"/>
      <family val="2"/>
    </font>
    <font>
      <b/>
      <sz val="11"/>
      <color theme="1"/>
      <name val="Arial"/>
      <family val="2"/>
    </font>
    <font>
      <sz val="11"/>
      <color theme="0"/>
      <name val="Arial"/>
      <family val="2"/>
    </font>
    <font>
      <sz val="11"/>
      <color theme="1"/>
      <name val="Calibri"/>
      <family val="2"/>
      <scheme val="minor"/>
    </font>
    <font>
      <b/>
      <sz val="20"/>
      <name val="Arial"/>
      <family val="2"/>
    </font>
    <font>
      <sz val="16"/>
      <name val="Arial"/>
      <family val="2"/>
    </font>
    <font>
      <sz val="11"/>
      <name val="Arial"/>
      <family val="2"/>
    </font>
    <font>
      <b/>
      <sz val="9"/>
      <color theme="1"/>
      <name val="Arial"/>
      <family val="2"/>
    </font>
    <font>
      <sz val="8"/>
      <color theme="1"/>
      <name val="Arial"/>
      <family val="2"/>
    </font>
    <font>
      <sz val="9"/>
      <color theme="1"/>
      <name val="Arial"/>
      <family val="2"/>
    </font>
    <font>
      <b/>
      <sz val="11"/>
      <name val="Arial"/>
      <family val="2"/>
    </font>
    <font>
      <u/>
      <sz val="11"/>
      <color theme="10"/>
      <name val="Arial"/>
      <family val="2"/>
    </font>
    <font>
      <u/>
      <sz val="10"/>
      <color theme="10"/>
      <name val="Arial"/>
      <family val="2"/>
    </font>
    <font>
      <sz val="10"/>
      <color theme="1"/>
      <name val="Arial"/>
      <family val="2"/>
    </font>
    <font>
      <u/>
      <sz val="9"/>
      <color theme="10"/>
      <name val="Arial"/>
      <family val="2"/>
    </font>
    <font>
      <sz val="9"/>
      <name val="Arial"/>
      <family val="2"/>
    </font>
    <font>
      <b/>
      <sz val="8"/>
      <color theme="1"/>
      <name val="Arial"/>
      <family val="2"/>
    </font>
    <font>
      <sz val="9"/>
      <color theme="1"/>
      <name val="Calibri"/>
      <family val="2"/>
      <scheme val="minor"/>
    </font>
    <font>
      <sz val="8"/>
      <color rgb="FF000000"/>
      <name val="MS Shell Dlg"/>
    </font>
    <font>
      <sz val="8"/>
      <color rgb="FF000000"/>
      <name val="Segoe UI"/>
      <family val="2"/>
    </font>
    <font>
      <b/>
      <sz val="12"/>
      <color rgb="FFC00000"/>
      <name val="Arial"/>
      <family val="2"/>
    </font>
    <font>
      <i/>
      <sz val="8"/>
      <color theme="1"/>
      <name val="Arial"/>
      <family val="2"/>
    </font>
    <font>
      <b/>
      <u/>
      <sz val="9"/>
      <color rgb="FF0000FF"/>
      <name val="Arial"/>
      <family val="2"/>
    </font>
    <font>
      <b/>
      <sz val="9"/>
      <color indexed="81"/>
      <name val="Segoe UI"/>
      <family val="2"/>
    </font>
    <font>
      <sz val="9"/>
      <color indexed="81"/>
      <name val="Segoe UI"/>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thin">
        <color auto="1"/>
      </top>
      <bottom style="double">
        <color auto="1"/>
      </bottom>
      <diagonal/>
    </border>
    <border>
      <left style="thin">
        <color indexed="64"/>
      </left>
      <right style="thin">
        <color indexed="64"/>
      </right>
      <top style="thin">
        <color auto="1"/>
      </top>
      <bottom style="double">
        <color indexed="64"/>
      </bottom>
      <diagonal/>
    </border>
    <border>
      <left style="thin">
        <color indexed="64"/>
      </left>
      <right/>
      <top style="thin">
        <color auto="1"/>
      </top>
      <bottom style="double">
        <color indexed="64"/>
      </bottom>
      <diagonal/>
    </border>
    <border>
      <left style="thin">
        <color indexed="64"/>
      </left>
      <right style="medium">
        <color indexed="64"/>
      </right>
      <top style="thin">
        <color auto="1"/>
      </top>
      <bottom style="double">
        <color indexed="64"/>
      </bottom>
      <diagonal/>
    </border>
  </borders>
  <cellStyleXfs count="2">
    <xf numFmtId="0" fontId="0" fillId="0" borderId="0"/>
    <xf numFmtId="0" fontId="11" fillId="0" borderId="0" applyNumberFormat="0" applyFill="0" applyBorder="0" applyAlignment="0" applyProtection="0"/>
  </cellStyleXfs>
  <cellXfs count="234">
    <xf numFmtId="0" fontId="0" fillId="0" borderId="0" xfId="0"/>
    <xf numFmtId="0" fontId="3" fillId="0" borderId="0" xfId="0" applyFont="1" applyProtection="1"/>
    <xf numFmtId="0" fontId="6" fillId="0" borderId="0" xfId="0" applyFont="1" applyProtection="1">
      <protection locked="0"/>
    </xf>
    <xf numFmtId="0" fontId="6" fillId="0" borderId="0" xfId="0" applyFont="1" applyProtection="1"/>
    <xf numFmtId="0" fontId="0" fillId="0" borderId="0" xfId="0" applyProtection="1"/>
    <xf numFmtId="0" fontId="0" fillId="2" borderId="0" xfId="0" applyFont="1" applyFill="1" applyBorder="1" applyProtection="1"/>
    <xf numFmtId="0" fontId="0" fillId="2" borderId="7" xfId="0" applyFont="1" applyFill="1" applyBorder="1" applyProtection="1"/>
    <xf numFmtId="0" fontId="8" fillId="2" borderId="8" xfId="0" applyFont="1" applyFill="1" applyBorder="1" applyAlignment="1" applyProtection="1">
      <alignment horizontal="right"/>
    </xf>
    <xf numFmtId="0" fontId="10" fillId="4" borderId="9" xfId="0" applyFont="1" applyFill="1" applyBorder="1" applyProtection="1">
      <protection locked="0"/>
    </xf>
    <xf numFmtId="0" fontId="6" fillId="4" borderId="6" xfId="0" applyFont="1" applyFill="1" applyBorder="1" applyProtection="1">
      <protection locked="0"/>
    </xf>
    <xf numFmtId="0" fontId="1" fillId="2" borderId="0" xfId="0" applyFont="1" applyFill="1" applyBorder="1" applyProtection="1"/>
    <xf numFmtId="0" fontId="6" fillId="4" borderId="10" xfId="0" applyFont="1" applyFill="1" applyBorder="1" applyProtection="1">
      <protection locked="0"/>
    </xf>
    <xf numFmtId="0" fontId="6" fillId="4" borderId="11" xfId="0" applyFont="1" applyFill="1" applyBorder="1" applyProtection="1">
      <protection locked="0"/>
    </xf>
    <xf numFmtId="0" fontId="7"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9" fillId="2" borderId="7" xfId="0" applyFont="1" applyFill="1" applyBorder="1" applyAlignment="1" applyProtection="1">
      <alignment horizontal="left"/>
    </xf>
    <xf numFmtId="0" fontId="6" fillId="4" borderId="12" xfId="0" applyFont="1" applyFill="1" applyBorder="1" applyProtection="1">
      <protection locked="0"/>
    </xf>
    <xf numFmtId="0" fontId="6" fillId="4" borderId="13" xfId="0" applyFont="1" applyFill="1" applyBorder="1" applyProtection="1">
      <protection locked="0"/>
    </xf>
    <xf numFmtId="0" fontId="8" fillId="2" borderId="14" xfId="0" applyFont="1" applyFill="1" applyBorder="1" applyAlignment="1" applyProtection="1">
      <alignment horizontal="right"/>
    </xf>
    <xf numFmtId="0" fontId="7" fillId="2" borderId="0" xfId="0" applyFont="1" applyFill="1" applyBorder="1" applyAlignment="1" applyProtection="1">
      <alignment horizontal="left" vertical="center"/>
    </xf>
    <xf numFmtId="0" fontId="7" fillId="2" borderId="7" xfId="0" applyFont="1" applyFill="1" applyBorder="1" applyAlignment="1" applyProtection="1">
      <alignment horizontal="left" vertical="center"/>
    </xf>
    <xf numFmtId="0" fontId="7" fillId="2" borderId="9" xfId="0" applyFont="1" applyFill="1" applyBorder="1" applyProtection="1"/>
    <xf numFmtId="0" fontId="7" fillId="2" borderId="5" xfId="0" applyFont="1" applyFill="1" applyBorder="1" applyProtection="1"/>
    <xf numFmtId="0" fontId="7" fillId="2" borderId="16" xfId="0" applyFont="1" applyFill="1" applyBorder="1" applyProtection="1"/>
    <xf numFmtId="164" fontId="9" fillId="3" borderId="17" xfId="0" applyNumberFormat="1" applyFont="1" applyFill="1" applyBorder="1" applyAlignment="1" applyProtection="1">
      <alignment horizontal="left" vertical="center"/>
      <protection locked="0"/>
    </xf>
    <xf numFmtId="165" fontId="9" fillId="0" borderId="17" xfId="0" applyNumberFormat="1" applyFont="1" applyBorder="1" applyAlignment="1" applyProtection="1">
      <alignment horizontal="left" vertical="center"/>
      <protection locked="0"/>
    </xf>
    <xf numFmtId="165" fontId="9" fillId="0" borderId="18" xfId="0" applyNumberFormat="1" applyFont="1" applyBorder="1" applyAlignment="1" applyProtection="1">
      <alignment horizontal="left" vertical="center"/>
      <protection locked="0"/>
    </xf>
    <xf numFmtId="0" fontId="1" fillId="2" borderId="10" xfId="0" applyFont="1" applyFill="1" applyBorder="1" applyProtection="1"/>
    <xf numFmtId="0" fontId="7" fillId="2" borderId="0" xfId="0" applyFont="1" applyFill="1" applyBorder="1" applyProtection="1"/>
    <xf numFmtId="0" fontId="0" fillId="0" borderId="0" xfId="0" applyBorder="1" applyProtection="1"/>
    <xf numFmtId="0" fontId="11" fillId="0" borderId="0" xfId="1" applyBorder="1" applyProtection="1"/>
    <xf numFmtId="0" fontId="11" fillId="0" borderId="0" xfId="1" applyProtection="1">
      <protection locked="0"/>
    </xf>
    <xf numFmtId="0" fontId="2" fillId="0" borderId="0" xfId="0" applyFont="1" applyFill="1" applyProtection="1"/>
    <xf numFmtId="0" fontId="0" fillId="2" borderId="5" xfId="0" applyFont="1" applyFill="1" applyBorder="1" applyProtection="1"/>
    <xf numFmtId="0" fontId="0" fillId="2" borderId="16" xfId="0" applyFont="1" applyFill="1" applyBorder="1" applyProtection="1"/>
    <xf numFmtId="0" fontId="8" fillId="2" borderId="0" xfId="0" applyFont="1" applyFill="1" applyBorder="1" applyAlignment="1" applyProtection="1">
      <alignment horizontal="right"/>
    </xf>
    <xf numFmtId="0" fontId="10" fillId="0" borderId="0" xfId="0" applyFont="1" applyProtection="1">
      <protection locked="0"/>
    </xf>
    <xf numFmtId="0" fontId="8" fillId="2" borderId="13" xfId="0" applyFont="1" applyFill="1" applyBorder="1" applyAlignment="1" applyProtection="1">
      <alignment horizontal="right"/>
    </xf>
    <xf numFmtId="49" fontId="6" fillId="0" borderId="0" xfId="0" applyNumberFormat="1" applyFont="1" applyProtection="1"/>
    <xf numFmtId="0" fontId="9" fillId="2" borderId="15" xfId="0" applyFont="1" applyFill="1" applyBorder="1" applyAlignment="1" applyProtection="1">
      <alignment horizontal="right" vertical="center"/>
    </xf>
    <xf numFmtId="0" fontId="9" fillId="2" borderId="0" xfId="0" applyFont="1" applyFill="1" applyBorder="1" applyAlignment="1" applyProtection="1">
      <alignment horizontal="right" vertical="center"/>
    </xf>
    <xf numFmtId="0" fontId="9" fillId="2" borderId="20" xfId="0" applyFont="1" applyFill="1" applyBorder="1" applyAlignment="1" applyProtection="1">
      <alignment horizontal="right" vertical="center"/>
    </xf>
    <xf numFmtId="0" fontId="16" fillId="2" borderId="0" xfId="0" applyFont="1" applyFill="1" applyBorder="1" applyAlignment="1" applyProtection="1">
      <alignment horizontal="right"/>
    </xf>
    <xf numFmtId="0" fontId="10" fillId="0" borderId="5" xfId="0" applyFont="1" applyBorder="1" applyProtection="1">
      <protection locked="0"/>
    </xf>
    <xf numFmtId="0" fontId="6" fillId="0" borderId="6" xfId="0" applyFont="1" applyBorder="1" applyProtection="1">
      <protection locked="0"/>
    </xf>
    <xf numFmtId="0" fontId="6" fillId="0" borderId="0" xfId="0" applyFont="1" applyBorder="1" applyProtection="1"/>
    <xf numFmtId="0" fontId="6" fillId="0" borderId="11" xfId="0" applyFont="1" applyBorder="1" applyProtection="1"/>
    <xf numFmtId="0" fontId="9" fillId="2" borderId="18" xfId="0" applyFont="1" applyFill="1" applyBorder="1" applyAlignment="1" applyProtection="1">
      <alignment horizontal="right" vertical="center"/>
    </xf>
    <xf numFmtId="0" fontId="6" fillId="0" borderId="0" xfId="0" applyFont="1" applyBorder="1" applyProtection="1">
      <protection locked="0"/>
    </xf>
    <xf numFmtId="0" fontId="6" fillId="0" borderId="11" xfId="0" applyFont="1" applyBorder="1" applyProtection="1">
      <protection locked="0"/>
    </xf>
    <xf numFmtId="0" fontId="7" fillId="2" borderId="26" xfId="0" applyFont="1" applyFill="1" applyBorder="1" applyAlignment="1" applyProtection="1">
      <alignment horizontal="center" vertical="center"/>
    </xf>
    <xf numFmtId="0" fontId="7" fillId="2" borderId="26" xfId="0" applyFont="1" applyFill="1" applyBorder="1" applyAlignment="1" applyProtection="1">
      <alignment horizontal="left" vertical="center"/>
    </xf>
    <xf numFmtId="0" fontId="7" fillId="2" borderId="27" xfId="0" applyFont="1" applyFill="1" applyBorder="1" applyAlignment="1" applyProtection="1">
      <alignment horizontal="left" vertical="center"/>
    </xf>
    <xf numFmtId="0" fontId="10" fillId="0" borderId="28" xfId="0" applyFont="1" applyBorder="1" applyProtection="1">
      <protection locked="0"/>
    </xf>
    <xf numFmtId="1" fontId="9" fillId="3" borderId="26" xfId="0" applyNumberFormat="1" applyFont="1" applyFill="1" applyBorder="1" applyAlignment="1" applyProtection="1">
      <alignment horizontal="center" vertical="center"/>
      <protection locked="0"/>
    </xf>
    <xf numFmtId="0" fontId="9" fillId="3" borderId="26" xfId="0" applyFont="1" applyFill="1" applyBorder="1" applyAlignment="1" applyProtection="1">
      <alignment horizontal="left" vertical="center"/>
    </xf>
    <xf numFmtId="2" fontId="9" fillId="3" borderId="26" xfId="0" applyNumberFormat="1" applyFont="1" applyFill="1" applyBorder="1" applyAlignment="1" applyProtection="1">
      <alignment vertical="center"/>
      <protection locked="0"/>
    </xf>
    <xf numFmtId="2" fontId="9" fillId="3" borderId="26" xfId="0" applyNumberFormat="1" applyFont="1" applyFill="1" applyBorder="1" applyAlignment="1" applyProtection="1">
      <alignment horizontal="right" vertical="center"/>
      <protection locked="0"/>
    </xf>
    <xf numFmtId="2" fontId="9" fillId="3" borderId="27" xfId="0" applyNumberFormat="1" applyFont="1" applyFill="1" applyBorder="1" applyAlignment="1" applyProtection="1">
      <alignment horizontal="right" vertical="center"/>
      <protection locked="0"/>
    </xf>
    <xf numFmtId="0" fontId="6" fillId="4" borderId="26" xfId="0" applyFont="1" applyFill="1" applyBorder="1" applyProtection="1"/>
    <xf numFmtId="2" fontId="9" fillId="3" borderId="27" xfId="0" applyNumberFormat="1" applyFont="1" applyFill="1" applyBorder="1" applyAlignment="1" applyProtection="1">
      <alignment vertical="center"/>
      <protection locked="0"/>
    </xf>
    <xf numFmtId="1" fontId="9" fillId="3" borderId="28" xfId="0" applyNumberFormat="1" applyFont="1" applyFill="1" applyBorder="1" applyAlignment="1" applyProtection="1">
      <alignment horizontal="center" vertical="center"/>
      <protection locked="0"/>
    </xf>
    <xf numFmtId="0" fontId="9" fillId="3" borderId="28" xfId="0" applyFont="1" applyFill="1" applyBorder="1" applyAlignment="1" applyProtection="1">
      <alignment horizontal="left" vertical="center"/>
    </xf>
    <xf numFmtId="2" fontId="9" fillId="3" borderId="28" xfId="0" applyNumberFormat="1" applyFont="1" applyFill="1" applyBorder="1" applyAlignment="1" applyProtection="1">
      <alignment vertical="center"/>
      <protection locked="0"/>
    </xf>
    <xf numFmtId="2" fontId="9" fillId="3" borderId="28" xfId="0" applyNumberFormat="1" applyFont="1" applyFill="1" applyBorder="1" applyAlignment="1" applyProtection="1">
      <alignment horizontal="right" vertical="center"/>
      <protection locked="0"/>
    </xf>
    <xf numFmtId="0" fontId="15" fillId="0" borderId="11" xfId="0" applyFont="1" applyBorder="1" applyProtection="1">
      <protection locked="0"/>
    </xf>
    <xf numFmtId="0" fontId="15" fillId="0" borderId="0" xfId="0" applyFont="1" applyProtection="1">
      <protection locked="0"/>
    </xf>
    <xf numFmtId="0" fontId="15" fillId="0" borderId="0" xfId="0" applyFont="1" applyProtection="1"/>
    <xf numFmtId="0" fontId="9" fillId="0" borderId="0" xfId="0" applyFont="1" applyProtection="1"/>
    <xf numFmtId="0" fontId="17" fillId="0" borderId="0" xfId="0" applyFont="1" applyProtection="1"/>
    <xf numFmtId="0" fontId="15" fillId="4" borderId="26" xfId="0" applyFont="1" applyFill="1" applyBorder="1" applyProtection="1"/>
    <xf numFmtId="0" fontId="7" fillId="2" borderId="8" xfId="0" applyFont="1" applyFill="1" applyBorder="1" applyProtection="1"/>
    <xf numFmtId="0" fontId="6" fillId="0" borderId="15" xfId="0" applyFont="1" applyBorder="1" applyProtection="1">
      <protection locked="0"/>
    </xf>
    <xf numFmtId="0" fontId="6" fillId="0" borderId="13" xfId="0" applyFont="1" applyBorder="1" applyProtection="1">
      <protection locked="0"/>
    </xf>
    <xf numFmtId="0" fontId="3" fillId="0" borderId="0" xfId="0" applyFont="1" applyBorder="1" applyProtection="1"/>
    <xf numFmtId="0" fontId="0" fillId="2" borderId="2" xfId="0" applyFont="1" applyFill="1" applyBorder="1" applyProtection="1"/>
    <xf numFmtId="0" fontId="0" fillId="2" borderId="3" xfId="0" applyFont="1" applyFill="1" applyBorder="1" applyProtection="1"/>
    <xf numFmtId="0" fontId="10" fillId="0" borderId="9" xfId="0" applyFont="1" applyBorder="1" applyProtection="1">
      <protection locked="0"/>
    </xf>
    <xf numFmtId="0" fontId="7" fillId="2" borderId="8" xfId="0" applyFont="1" applyFill="1" applyBorder="1" applyAlignment="1" applyProtection="1">
      <alignment vertical="top"/>
    </xf>
    <xf numFmtId="0" fontId="6" fillId="0" borderId="10" xfId="0" applyFont="1" applyBorder="1" applyProtection="1">
      <protection locked="0"/>
    </xf>
    <xf numFmtId="0" fontId="9" fillId="3" borderId="29" xfId="0" applyFont="1" applyFill="1" applyBorder="1" applyAlignment="1" applyProtection="1">
      <alignment vertical="top"/>
    </xf>
    <xf numFmtId="0" fontId="7" fillId="2" borderId="36" xfId="0" applyFont="1" applyFill="1" applyBorder="1" applyProtection="1"/>
    <xf numFmtId="0" fontId="9" fillId="2" borderId="3" xfId="0" applyFont="1" applyFill="1" applyBorder="1" applyAlignment="1" applyProtection="1">
      <alignment horizontal="right" vertical="center"/>
    </xf>
    <xf numFmtId="0" fontId="6" fillId="0" borderId="12" xfId="0" applyFont="1" applyBorder="1" applyProtection="1">
      <protection locked="0"/>
    </xf>
    <xf numFmtId="0" fontId="0" fillId="2" borderId="8" xfId="0" applyFont="1" applyFill="1" applyBorder="1" applyProtection="1"/>
    <xf numFmtId="0" fontId="9" fillId="2" borderId="7" xfId="0" applyFont="1" applyFill="1" applyBorder="1" applyAlignment="1" applyProtection="1">
      <alignment horizontal="right" vertical="center"/>
    </xf>
    <xf numFmtId="0" fontId="0" fillId="0" borderId="40" xfId="0" applyBorder="1" applyProtection="1"/>
    <xf numFmtId="0" fontId="0" fillId="2" borderId="21" xfId="0" applyFont="1" applyFill="1" applyBorder="1" applyProtection="1"/>
    <xf numFmtId="0" fontId="0" fillId="2" borderId="22" xfId="0" applyFont="1" applyFill="1" applyBorder="1" applyProtection="1"/>
    <xf numFmtId="0" fontId="0" fillId="2" borderId="23" xfId="0" applyFont="1" applyFill="1" applyBorder="1" applyProtection="1"/>
    <xf numFmtId="0" fontId="0" fillId="0" borderId="7" xfId="0" applyBorder="1" applyProtection="1"/>
    <xf numFmtId="0" fontId="7" fillId="2" borderId="34" xfId="0" applyFont="1" applyFill="1" applyBorder="1" applyAlignment="1" applyProtection="1"/>
    <xf numFmtId="0" fontId="7" fillId="2" borderId="35" xfId="0" applyFont="1" applyFill="1" applyBorder="1" applyAlignment="1" applyProtection="1"/>
    <xf numFmtId="0" fontId="7" fillId="2" borderId="29" xfId="0" applyFont="1" applyFill="1" applyBorder="1" applyAlignment="1" applyProtection="1"/>
    <xf numFmtId="0" fontId="7" fillId="2" borderId="26" xfId="0" applyFont="1" applyFill="1" applyBorder="1" applyAlignment="1" applyProtection="1"/>
    <xf numFmtId="0" fontId="7" fillId="2" borderId="43" xfId="0" applyFont="1" applyFill="1" applyBorder="1" applyAlignment="1" applyProtection="1"/>
    <xf numFmtId="0" fontId="7" fillId="2" borderId="44" xfId="0" applyFont="1" applyFill="1" applyBorder="1" applyAlignment="1" applyProtection="1"/>
    <xf numFmtId="0" fontId="7" fillId="2" borderId="15" xfId="0" applyFont="1" applyFill="1" applyBorder="1" applyAlignment="1" applyProtection="1"/>
    <xf numFmtId="1" fontId="9" fillId="3" borderId="29" xfId="0" applyNumberFormat="1" applyFont="1" applyFill="1" applyBorder="1" applyAlignment="1" applyProtection="1">
      <alignment vertical="top"/>
      <protection locked="0"/>
    </xf>
    <xf numFmtId="0" fontId="9" fillId="3" borderId="26" xfId="0" applyFont="1" applyFill="1" applyBorder="1" applyAlignment="1" applyProtection="1">
      <alignment vertical="top"/>
      <protection locked="0"/>
    </xf>
    <xf numFmtId="2" fontId="9" fillId="3" borderId="27" xfId="0" applyNumberFormat="1" applyFont="1" applyFill="1" applyBorder="1" applyAlignment="1" applyProtection="1">
      <alignment horizontal="left" vertical="top"/>
      <protection locked="0"/>
    </xf>
    <xf numFmtId="0" fontId="9" fillId="3" borderId="27" xfId="0" applyFont="1" applyFill="1" applyBorder="1" applyProtection="1">
      <protection locked="0"/>
    </xf>
    <xf numFmtId="1" fontId="9" fillId="3" borderId="31" xfId="0" applyNumberFormat="1" applyFont="1" applyFill="1" applyBorder="1" applyAlignment="1" applyProtection="1">
      <alignment vertical="top"/>
      <protection locked="0"/>
    </xf>
    <xf numFmtId="0" fontId="9" fillId="3" borderId="32" xfId="0" applyFont="1" applyFill="1" applyBorder="1" applyAlignment="1" applyProtection="1">
      <alignment vertical="top"/>
      <protection locked="0"/>
    </xf>
    <xf numFmtId="2" fontId="9" fillId="3" borderId="33" xfId="0" applyNumberFormat="1" applyFont="1" applyFill="1" applyBorder="1" applyAlignment="1" applyProtection="1">
      <alignment horizontal="left" vertical="top"/>
      <protection locked="0"/>
    </xf>
    <xf numFmtId="0" fontId="9" fillId="2" borderId="1" xfId="0" applyFont="1" applyFill="1" applyBorder="1" applyAlignment="1" applyProtection="1">
      <alignment horizontal="right" vertical="center"/>
    </xf>
    <xf numFmtId="0" fontId="7" fillId="2" borderId="14" xfId="0" applyFont="1" applyFill="1" applyBorder="1" applyAlignment="1" applyProtection="1">
      <alignment vertical="center"/>
    </xf>
    <xf numFmtId="0" fontId="7" fillId="2" borderId="15" xfId="0" applyFont="1" applyFill="1" applyBorder="1" applyAlignment="1" applyProtection="1">
      <alignment vertical="center"/>
    </xf>
    <xf numFmtId="0" fontId="9" fillId="2" borderId="4" xfId="0" applyFont="1" applyFill="1" applyBorder="1" applyAlignment="1" applyProtection="1">
      <alignment horizontal="right" vertical="center"/>
    </xf>
    <xf numFmtId="0" fontId="14" fillId="2" borderId="0" xfId="1" applyFont="1" applyFill="1" applyAlignment="1" applyProtection="1">
      <alignment horizontal="left"/>
    </xf>
    <xf numFmtId="0" fontId="14" fillId="2" borderId="0" xfId="1" applyFont="1" applyFill="1" applyAlignment="1" applyProtection="1"/>
    <xf numFmtId="0" fontId="9" fillId="2" borderId="7" xfId="0" applyFont="1" applyFill="1" applyBorder="1" applyAlignment="1" applyProtection="1">
      <alignment vertical="center" wrapText="1"/>
    </xf>
    <xf numFmtId="0" fontId="14" fillId="2" borderId="22" xfId="1" applyFont="1" applyFill="1" applyBorder="1" applyAlignment="1" applyProtection="1"/>
    <xf numFmtId="0" fontId="6" fillId="0" borderId="0" xfId="0" applyFont="1" applyBorder="1" applyProtection="1">
      <protection hidden="1"/>
    </xf>
    <xf numFmtId="0" fontId="6" fillId="0" borderId="11" xfId="0" applyFont="1" applyBorder="1" applyProtection="1">
      <protection hidden="1"/>
    </xf>
    <xf numFmtId="2" fontId="9" fillId="3" borderId="45" xfId="0" applyNumberFormat="1" applyFont="1" applyFill="1" applyBorder="1" applyAlignment="1" applyProtection="1">
      <alignment vertical="center"/>
      <protection locked="0"/>
    </xf>
    <xf numFmtId="2" fontId="9" fillId="0" borderId="49" xfId="0" applyNumberFormat="1" applyFont="1" applyBorder="1" applyProtection="1">
      <protection hidden="1"/>
    </xf>
    <xf numFmtId="2" fontId="9" fillId="0" borderId="47" xfId="0" applyNumberFormat="1" applyFont="1" applyBorder="1" applyProtection="1">
      <protection hidden="1"/>
    </xf>
    <xf numFmtId="1" fontId="9" fillId="0" borderId="48" xfId="0" applyNumberFormat="1" applyFont="1" applyBorder="1" applyAlignment="1" applyProtection="1">
      <alignment horizontal="center"/>
      <protection hidden="1"/>
    </xf>
    <xf numFmtId="166" fontId="9" fillId="0" borderId="46" xfId="0" applyNumberFormat="1" applyFont="1" applyBorder="1" applyProtection="1">
      <protection hidden="1"/>
    </xf>
    <xf numFmtId="0" fontId="7" fillId="5" borderId="47" xfId="0" applyFont="1" applyFill="1" applyBorder="1" applyAlignment="1" applyProtection="1">
      <alignment horizontal="right"/>
      <protection hidden="1"/>
    </xf>
    <xf numFmtId="0" fontId="0" fillId="0" borderId="11" xfId="0" applyBorder="1" applyProtection="1"/>
    <xf numFmtId="0" fontId="8" fillId="2" borderId="8" xfId="0" applyFont="1" applyFill="1" applyBorder="1" applyAlignment="1">
      <alignment horizontal="right"/>
    </xf>
    <xf numFmtId="0" fontId="8" fillId="2" borderId="14" xfId="0" applyFont="1" applyFill="1" applyBorder="1" applyAlignment="1">
      <alignment horizontal="right"/>
    </xf>
    <xf numFmtId="0" fontId="8" fillId="2" borderId="0" xfId="0" applyFont="1" applyFill="1" applyBorder="1" applyAlignment="1">
      <alignment horizontal="right"/>
    </xf>
    <xf numFmtId="0" fontId="8" fillId="2" borderId="15" xfId="0" applyFont="1" applyFill="1" applyBorder="1" applyAlignment="1">
      <alignment horizontal="right"/>
    </xf>
    <xf numFmtId="0" fontId="9" fillId="2" borderId="8"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14" fillId="2" borderId="8" xfId="1" applyFont="1" applyFill="1" applyBorder="1" applyAlignment="1" applyProtection="1">
      <alignment horizontal="left"/>
    </xf>
    <xf numFmtId="0" fontId="14" fillId="2" borderId="0" xfId="1" applyFont="1" applyFill="1" applyBorder="1" applyAlignment="1" applyProtection="1">
      <alignment horizontal="left"/>
    </xf>
    <xf numFmtId="0" fontId="14" fillId="2" borderId="21" xfId="1" applyFont="1" applyFill="1" applyBorder="1" applyAlignment="1" applyProtection="1">
      <alignment horizontal="left"/>
    </xf>
    <xf numFmtId="0" fontId="14" fillId="2" borderId="22" xfId="1" applyFont="1" applyFill="1" applyBorder="1" applyAlignment="1" applyProtection="1">
      <alignment horizontal="left"/>
    </xf>
    <xf numFmtId="0" fontId="9" fillId="5" borderId="41" xfId="0" applyFont="1" applyFill="1" applyBorder="1" applyAlignment="1">
      <alignment horizontal="center"/>
    </xf>
    <xf numFmtId="0" fontId="9" fillId="5" borderId="42" xfId="0" applyFont="1" applyFill="1" applyBorder="1" applyAlignment="1">
      <alignment horizontal="center"/>
    </xf>
    <xf numFmtId="0" fontId="7" fillId="5" borderId="48" xfId="0" applyFont="1" applyFill="1" applyBorder="1" applyAlignment="1" applyProtection="1">
      <alignment horizontal="right"/>
      <protection hidden="1"/>
    </xf>
    <xf numFmtId="0" fontId="7" fillId="5" borderId="46" xfId="0" applyFont="1" applyFill="1" applyBorder="1" applyAlignment="1" applyProtection="1">
      <alignment horizontal="right"/>
      <protection hidden="1"/>
    </xf>
    <xf numFmtId="0" fontId="8" fillId="2" borderId="17" xfId="0" applyFont="1" applyFill="1" applyBorder="1" applyAlignment="1" applyProtection="1">
      <alignment horizontal="center"/>
    </xf>
    <xf numFmtId="0" fontId="8" fillId="2" borderId="25" xfId="0" applyFont="1" applyFill="1" applyBorder="1" applyAlignment="1" applyProtection="1">
      <alignment horizontal="center"/>
    </xf>
    <xf numFmtId="0" fontId="9" fillId="3" borderId="4" xfId="0" applyFont="1" applyFill="1" applyBorder="1" applyAlignment="1" applyProtection="1">
      <alignment horizontal="center" vertical="top" wrapText="1"/>
      <protection locked="0"/>
    </xf>
    <xf numFmtId="0" fontId="9" fillId="3" borderId="5" xfId="0" applyFont="1" applyFill="1" applyBorder="1" applyAlignment="1" applyProtection="1">
      <alignment horizontal="center" vertical="top" wrapText="1"/>
      <protection locked="0"/>
    </xf>
    <xf numFmtId="0" fontId="9" fillId="3" borderId="6" xfId="0" applyFont="1" applyFill="1" applyBorder="1" applyAlignment="1" applyProtection="1">
      <alignment horizontal="center" vertical="top" wrapText="1"/>
      <protection locked="0"/>
    </xf>
    <xf numFmtId="0" fontId="9" fillId="3" borderId="8" xfId="0" applyFont="1" applyFill="1" applyBorder="1" applyAlignment="1" applyProtection="1">
      <alignment horizontal="center" vertical="top" wrapText="1"/>
      <protection locked="0"/>
    </xf>
    <xf numFmtId="0" fontId="9" fillId="3" borderId="0" xfId="0" applyFont="1" applyFill="1" applyBorder="1" applyAlignment="1" applyProtection="1">
      <alignment horizontal="center" vertical="top" wrapText="1"/>
      <protection locked="0"/>
    </xf>
    <xf numFmtId="0" fontId="9" fillId="3" borderId="11" xfId="0" applyFont="1" applyFill="1" applyBorder="1" applyAlignment="1" applyProtection="1">
      <alignment horizontal="center" vertical="top" wrapText="1"/>
      <protection locked="0"/>
    </xf>
    <xf numFmtId="0" fontId="9" fillId="3" borderId="14" xfId="0" applyFont="1" applyFill="1" applyBorder="1" applyAlignment="1" applyProtection="1">
      <alignment horizontal="center" vertical="top" wrapText="1"/>
      <protection locked="0"/>
    </xf>
    <xf numFmtId="0" fontId="9" fillId="3" borderId="15" xfId="0" applyFont="1" applyFill="1" applyBorder="1" applyAlignment="1" applyProtection="1">
      <alignment horizontal="center" vertical="top" wrapText="1"/>
      <protection locked="0"/>
    </xf>
    <xf numFmtId="0" fontId="9" fillId="3" borderId="13" xfId="0" applyFont="1" applyFill="1" applyBorder="1" applyAlignment="1" applyProtection="1">
      <alignment horizontal="center" vertical="top" wrapText="1"/>
      <protection locked="0"/>
    </xf>
    <xf numFmtId="0" fontId="7" fillId="2" borderId="15" xfId="0" applyFont="1" applyFill="1" applyBorder="1" applyAlignment="1" applyProtection="1">
      <alignment horizontal="left" vertical="center"/>
    </xf>
    <xf numFmtId="0" fontId="7" fillId="2" borderId="20" xfId="0" applyFont="1" applyFill="1" applyBorder="1" applyAlignment="1" applyProtection="1">
      <alignment horizontal="left" vertical="center"/>
    </xf>
    <xf numFmtId="0" fontId="0" fillId="0" borderId="9"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0" xfId="0" applyBorder="1" applyAlignment="1" applyProtection="1">
      <alignment horizontal="center"/>
      <protection locked="0"/>
    </xf>
    <xf numFmtId="0" fontId="0" fillId="0" borderId="7"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20" xfId="0" applyBorder="1" applyAlignment="1" applyProtection="1">
      <alignment horizontal="center"/>
      <protection locked="0"/>
    </xf>
    <xf numFmtId="2" fontId="9" fillId="3" borderId="38" xfId="0" applyNumberFormat="1" applyFont="1" applyFill="1" applyBorder="1" applyAlignment="1" applyProtection="1">
      <alignment horizontal="left"/>
      <protection locked="0"/>
    </xf>
    <xf numFmtId="2" fontId="9" fillId="3" borderId="23" xfId="0" applyNumberFormat="1" applyFont="1" applyFill="1" applyBorder="1" applyAlignment="1" applyProtection="1">
      <alignment horizontal="left"/>
      <protection locked="0"/>
    </xf>
    <xf numFmtId="0" fontId="22" fillId="2" borderId="0" xfId="0" applyFont="1" applyFill="1" applyBorder="1" applyAlignment="1" applyProtection="1">
      <alignment horizontal="center"/>
    </xf>
    <xf numFmtId="0" fontId="22" fillId="2" borderId="7" xfId="0" applyFont="1" applyFill="1" applyBorder="1" applyAlignment="1" applyProtection="1">
      <alignment horizontal="center"/>
    </xf>
    <xf numFmtId="0" fontId="7" fillId="2" borderId="1" xfId="0" applyFont="1" applyFill="1" applyBorder="1" applyAlignment="1" applyProtection="1">
      <alignment horizontal="left" vertical="center"/>
    </xf>
    <xf numFmtId="0" fontId="7" fillId="2" borderId="39" xfId="0" applyFont="1" applyFill="1" applyBorder="1" applyAlignment="1" applyProtection="1">
      <alignment horizontal="left" vertical="center"/>
    </xf>
    <xf numFmtId="0" fontId="7" fillId="2" borderId="41" xfId="0" applyFont="1" applyFill="1" applyBorder="1" applyAlignment="1" applyProtection="1">
      <alignment horizontal="left"/>
    </xf>
    <xf numFmtId="0" fontId="7" fillId="2" borderId="42" xfId="0" applyFont="1" applyFill="1" applyBorder="1" applyAlignment="1" applyProtection="1">
      <alignment horizontal="left"/>
    </xf>
    <xf numFmtId="0" fontId="21" fillId="2" borderId="8" xfId="0" applyFont="1" applyFill="1" applyBorder="1" applyAlignment="1" applyProtection="1">
      <alignment horizontal="left" vertical="top" wrapText="1"/>
      <protection hidden="1"/>
    </xf>
    <xf numFmtId="0" fontId="21" fillId="2" borderId="0" xfId="0" applyFont="1" applyFill="1" applyBorder="1" applyAlignment="1" applyProtection="1">
      <alignment horizontal="left" vertical="top" wrapText="1"/>
      <protection hidden="1"/>
    </xf>
    <xf numFmtId="0" fontId="21" fillId="2" borderId="7" xfId="0" applyFont="1" applyFill="1" applyBorder="1" applyAlignment="1" applyProtection="1">
      <alignment horizontal="left" vertical="top" wrapText="1"/>
      <protection hidden="1"/>
    </xf>
    <xf numFmtId="0" fontId="21" fillId="2" borderId="21" xfId="0" applyFont="1" applyFill="1" applyBorder="1" applyAlignment="1" applyProtection="1">
      <alignment horizontal="left" vertical="top" wrapText="1"/>
      <protection hidden="1"/>
    </xf>
    <xf numFmtId="0" fontId="21" fillId="2" borderId="22" xfId="0" applyFont="1" applyFill="1" applyBorder="1" applyAlignment="1" applyProtection="1">
      <alignment horizontal="left" vertical="top" wrapText="1"/>
      <protection hidden="1"/>
    </xf>
    <xf numFmtId="0" fontId="21" fillId="2" borderId="23" xfId="0" applyFont="1" applyFill="1" applyBorder="1" applyAlignment="1" applyProtection="1">
      <alignment horizontal="left" vertical="top" wrapText="1"/>
      <protection hidden="1"/>
    </xf>
    <xf numFmtId="0" fontId="9" fillId="3" borderId="29" xfId="0" applyFont="1" applyFill="1" applyBorder="1" applyAlignment="1" applyProtection="1">
      <alignment horizontal="center"/>
      <protection locked="0"/>
    </xf>
    <xf numFmtId="0" fontId="9" fillId="3" borderId="27" xfId="0" applyFont="1" applyFill="1" applyBorder="1" applyAlignment="1" applyProtection="1">
      <alignment horizontal="center"/>
      <protection locked="0"/>
    </xf>
    <xf numFmtId="0" fontId="20" fillId="2" borderId="0" xfId="0" applyFont="1" applyFill="1" applyBorder="1" applyAlignment="1" applyProtection="1">
      <alignment horizontal="center" vertical="center"/>
      <protection hidden="1"/>
    </xf>
    <xf numFmtId="0" fontId="20" fillId="2" borderId="7" xfId="0" applyFont="1" applyFill="1" applyBorder="1" applyAlignment="1" applyProtection="1">
      <alignment horizontal="center" vertical="center"/>
      <protection hidden="1"/>
    </xf>
    <xf numFmtId="0" fontId="9" fillId="3" borderId="31" xfId="0" applyFont="1" applyFill="1" applyBorder="1" applyAlignment="1" applyProtection="1">
      <alignment horizontal="center"/>
      <protection locked="0"/>
    </xf>
    <xf numFmtId="0" fontId="9" fillId="3" borderId="33" xfId="0" applyFont="1" applyFill="1" applyBorder="1" applyAlignment="1" applyProtection="1">
      <alignment horizontal="center"/>
      <protection locked="0"/>
    </xf>
    <xf numFmtId="0" fontId="9" fillId="3" borderId="17" xfId="0" applyFont="1" applyFill="1" applyBorder="1" applyAlignment="1" applyProtection="1">
      <alignment horizontal="left"/>
      <protection locked="0"/>
    </xf>
    <xf numFmtId="0" fontId="9" fillId="3" borderId="25" xfId="0" applyFont="1" applyFill="1" applyBorder="1" applyAlignment="1" applyProtection="1">
      <alignment horizontal="left"/>
      <protection locked="0"/>
    </xf>
    <xf numFmtId="0" fontId="7" fillId="2" borderId="37" xfId="0" applyFont="1" applyFill="1" applyBorder="1" applyAlignment="1" applyProtection="1">
      <alignment horizontal="left"/>
    </xf>
    <xf numFmtId="0" fontId="7" fillId="2" borderId="35" xfId="0" applyFont="1" applyFill="1" applyBorder="1" applyAlignment="1" applyProtection="1">
      <alignment horizontal="left"/>
    </xf>
    <xf numFmtId="0" fontId="9" fillId="3" borderId="29" xfId="0" applyFont="1" applyFill="1" applyBorder="1" applyAlignment="1" applyProtection="1">
      <alignment horizontal="left" vertical="center"/>
      <protection locked="0"/>
    </xf>
    <xf numFmtId="0" fontId="9" fillId="3" borderId="26" xfId="0" applyFont="1" applyFill="1" applyBorder="1" applyAlignment="1" applyProtection="1">
      <alignment horizontal="left" vertical="center"/>
      <protection locked="0"/>
    </xf>
    <xf numFmtId="0" fontId="9" fillId="3" borderId="30" xfId="0" applyFont="1" applyFill="1" applyBorder="1" applyAlignment="1" applyProtection="1">
      <alignment horizontal="left" vertical="center"/>
      <protection locked="0"/>
    </xf>
    <xf numFmtId="0" fontId="9" fillId="3" borderId="28" xfId="0" applyFont="1" applyFill="1" applyBorder="1" applyAlignment="1" applyProtection="1">
      <alignment horizontal="left" vertical="center"/>
      <protection locked="0"/>
    </xf>
    <xf numFmtId="0" fontId="7" fillId="2" borderId="34" xfId="0" applyFont="1" applyFill="1" applyBorder="1" applyAlignment="1" applyProtection="1">
      <alignment horizontal="left"/>
    </xf>
    <xf numFmtId="0" fontId="7" fillId="2" borderId="8" xfId="0" applyFont="1" applyFill="1" applyBorder="1" applyAlignment="1" applyProtection="1"/>
    <xf numFmtId="0" fontId="7" fillId="2" borderId="0" xfId="0" applyFont="1" applyFill="1" applyBorder="1" applyAlignment="1" applyProtection="1"/>
    <xf numFmtId="15" fontId="15" fillId="2" borderId="21" xfId="0" applyNumberFormat="1" applyFont="1" applyFill="1" applyBorder="1" applyAlignment="1" applyProtection="1">
      <alignment vertical="center"/>
    </xf>
    <xf numFmtId="15" fontId="15" fillId="2" borderId="22" xfId="0" applyNumberFormat="1" applyFont="1" applyFill="1" applyBorder="1" applyAlignment="1" applyProtection="1">
      <alignment vertical="center"/>
    </xf>
    <xf numFmtId="15" fontId="15" fillId="2" borderId="23" xfId="0" applyNumberFormat="1" applyFont="1" applyFill="1" applyBorder="1" applyAlignment="1" applyProtection="1">
      <alignment vertical="center"/>
    </xf>
    <xf numFmtId="0" fontId="9" fillId="3" borderId="9" xfId="0" applyFont="1" applyFill="1" applyBorder="1" applyAlignment="1" applyProtection="1">
      <alignment horizontal="left" vertical="center"/>
      <protection locked="0"/>
    </xf>
    <xf numFmtId="0" fontId="9" fillId="3" borderId="5" xfId="0" applyFont="1" applyFill="1" applyBorder="1" applyAlignment="1" applyProtection="1">
      <alignment horizontal="left" vertical="center"/>
      <protection locked="0"/>
    </xf>
    <xf numFmtId="0" fontId="9" fillId="3" borderId="6"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49" fontId="9" fillId="3" borderId="10" xfId="0" applyNumberFormat="1" applyFont="1" applyFill="1" applyBorder="1" applyAlignment="1" applyProtection="1">
      <alignment horizontal="left" vertical="center"/>
      <protection locked="0"/>
    </xf>
    <xf numFmtId="49" fontId="9" fillId="3" borderId="0" xfId="0" applyNumberFormat="1" applyFont="1" applyFill="1" applyBorder="1" applyAlignment="1" applyProtection="1">
      <alignment horizontal="left" vertical="center"/>
      <protection locked="0"/>
    </xf>
    <xf numFmtId="49" fontId="9" fillId="3" borderId="11" xfId="0" applyNumberFormat="1" applyFont="1" applyFill="1" applyBorder="1" applyAlignment="1" applyProtection="1">
      <alignment horizontal="left" vertical="center"/>
      <protection locked="0"/>
    </xf>
    <xf numFmtId="0" fontId="9" fillId="3" borderId="10" xfId="0" applyFont="1" applyFill="1" applyBorder="1" applyAlignment="1" applyProtection="1">
      <alignment horizontal="left" vertical="center"/>
      <protection locked="0"/>
    </xf>
    <xf numFmtId="0" fontId="9" fillId="3" borderId="0" xfId="0" applyFont="1" applyFill="1" applyBorder="1" applyAlignment="1" applyProtection="1">
      <alignment horizontal="left" vertical="center"/>
      <protection locked="0"/>
    </xf>
    <xf numFmtId="0" fontId="9" fillId="3" borderId="7" xfId="0" applyFont="1" applyFill="1" applyBorder="1" applyAlignment="1" applyProtection="1">
      <alignment horizontal="left" vertical="center"/>
      <protection locked="0"/>
    </xf>
    <xf numFmtId="0" fontId="9" fillId="3" borderId="11" xfId="0" applyFont="1" applyFill="1" applyBorder="1" applyAlignment="1" applyProtection="1">
      <alignment horizontal="left" vertical="center"/>
      <protection locked="0"/>
    </xf>
    <xf numFmtId="0" fontId="9" fillId="3" borderId="12" xfId="0" applyFont="1" applyFill="1" applyBorder="1" applyAlignment="1" applyProtection="1">
      <alignment horizontal="left" vertical="center"/>
      <protection locked="0"/>
    </xf>
    <xf numFmtId="0" fontId="9" fillId="3" borderId="15" xfId="0" applyFont="1" applyFill="1" applyBorder="1" applyAlignment="1" applyProtection="1">
      <alignment horizontal="left" vertical="center"/>
      <protection locked="0"/>
    </xf>
    <xf numFmtId="0" fontId="9" fillId="3" borderId="20" xfId="0" applyFont="1" applyFill="1" applyBorder="1" applyAlignment="1" applyProtection="1">
      <alignment horizontal="left" vertical="center"/>
      <protection locked="0"/>
    </xf>
    <xf numFmtId="49" fontId="9" fillId="3" borderId="12" xfId="0" applyNumberFormat="1" applyFont="1" applyFill="1" applyBorder="1" applyAlignment="1" applyProtection="1">
      <alignment horizontal="left" vertical="center"/>
      <protection locked="0"/>
    </xf>
    <xf numFmtId="49" fontId="9" fillId="3" borderId="15" xfId="0" applyNumberFormat="1" applyFont="1" applyFill="1" applyBorder="1" applyAlignment="1" applyProtection="1">
      <alignment horizontal="left" vertical="center"/>
      <protection locked="0"/>
    </xf>
    <xf numFmtId="49" fontId="9" fillId="3" borderId="13" xfId="0" applyNumberFormat="1" applyFont="1" applyFill="1" applyBorder="1" applyAlignment="1" applyProtection="1">
      <alignment horizontal="left" vertical="center"/>
      <protection locked="0"/>
    </xf>
    <xf numFmtId="0" fontId="7" fillId="2" borderId="24" xfId="0" applyFont="1" applyFill="1" applyBorder="1" applyAlignment="1" applyProtection="1">
      <alignment horizontal="left" vertical="center"/>
    </xf>
    <xf numFmtId="0" fontId="7" fillId="2" borderId="25" xfId="0" applyFont="1" applyFill="1" applyBorder="1" applyAlignment="1" applyProtection="1">
      <alignment horizontal="left" vertical="center"/>
    </xf>
    <xf numFmtId="0" fontId="9" fillId="3" borderId="13" xfId="0" applyFont="1" applyFill="1" applyBorder="1" applyAlignment="1" applyProtection="1">
      <alignment horizontal="left" vertical="center"/>
      <protection locked="0"/>
    </xf>
    <xf numFmtId="15" fontId="15" fillId="2" borderId="8" xfId="0" applyNumberFormat="1" applyFont="1" applyFill="1" applyBorder="1" applyAlignment="1" applyProtection="1">
      <alignment vertical="center"/>
    </xf>
    <xf numFmtId="15" fontId="15" fillId="2" borderId="0" xfId="0" applyNumberFormat="1" applyFont="1" applyFill="1" applyBorder="1" applyAlignment="1" applyProtection="1">
      <alignment vertical="center"/>
    </xf>
    <xf numFmtId="15" fontId="15" fillId="2" borderId="7" xfId="0" applyNumberFormat="1" applyFont="1" applyFill="1" applyBorder="1" applyAlignment="1" applyProtection="1">
      <alignment vertical="center"/>
    </xf>
    <xf numFmtId="0" fontId="14" fillId="2" borderId="17" xfId="1" applyFont="1" applyFill="1" applyBorder="1" applyAlignment="1" applyProtection="1">
      <alignment horizontal="center"/>
    </xf>
    <xf numFmtId="0" fontId="14" fillId="2" borderId="19" xfId="1" applyFont="1" applyFill="1" applyBorder="1" applyAlignment="1" applyProtection="1">
      <alignment horizontal="center"/>
    </xf>
    <xf numFmtId="0" fontId="14" fillId="2" borderId="18" xfId="1" applyFont="1" applyFill="1" applyBorder="1" applyAlignment="1" applyProtection="1">
      <alignment horizontal="center"/>
    </xf>
    <xf numFmtId="0" fontId="7" fillId="2" borderId="4" xfId="0" applyFont="1" applyFill="1" applyBorder="1" applyAlignment="1" applyProtection="1">
      <alignment horizontal="left" vertical="center"/>
    </xf>
    <xf numFmtId="0" fontId="7" fillId="2" borderId="5" xfId="0" applyFont="1" applyFill="1" applyBorder="1" applyAlignment="1" applyProtection="1">
      <alignment horizontal="left" vertical="center"/>
    </xf>
    <xf numFmtId="0" fontId="9" fillId="3" borderId="10" xfId="0" applyFont="1" applyFill="1" applyBorder="1" applyAlignment="1" applyProtection="1">
      <alignment horizontal="left" vertical="center" wrapText="1"/>
      <protection locked="0"/>
    </xf>
    <xf numFmtId="0" fontId="9" fillId="3" borderId="0" xfId="0" applyFont="1" applyFill="1" applyBorder="1" applyAlignment="1" applyProtection="1">
      <alignment horizontal="left" vertical="center" wrapText="1"/>
      <protection locked="0"/>
    </xf>
    <xf numFmtId="0" fontId="9" fillId="3" borderId="11" xfId="0" applyFont="1" applyFill="1" applyBorder="1" applyAlignment="1" applyProtection="1">
      <alignment horizontal="left" vertical="center" wrapText="1"/>
      <protection locked="0"/>
    </xf>
    <xf numFmtId="15" fontId="15" fillId="2" borderId="1" xfId="0" applyNumberFormat="1" applyFont="1" applyFill="1" applyBorder="1" applyAlignment="1" applyProtection="1">
      <alignment vertical="center"/>
    </xf>
    <xf numFmtId="15" fontId="15" fillId="2" borderId="2" xfId="0" applyNumberFormat="1" applyFont="1" applyFill="1" applyBorder="1" applyAlignment="1" applyProtection="1">
      <alignment vertical="center"/>
    </xf>
    <xf numFmtId="15" fontId="15" fillId="2" borderId="3" xfId="0" applyNumberFormat="1" applyFont="1" applyFill="1" applyBorder="1" applyAlignment="1" applyProtection="1">
      <alignment vertical="center"/>
    </xf>
    <xf numFmtId="0" fontId="4" fillId="2" borderId="1" xfId="0" applyFont="1" applyFill="1" applyBorder="1" applyAlignment="1" applyProtection="1">
      <alignment horizontal="left" vertical="center"/>
    </xf>
    <xf numFmtId="0" fontId="5" fillId="2" borderId="2"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7" fillId="2" borderId="6" xfId="0" applyFont="1" applyFill="1" applyBorder="1" applyAlignment="1" applyProtection="1">
      <alignment horizontal="left" vertical="center"/>
    </xf>
    <xf numFmtId="0" fontId="12" fillId="2" borderId="0" xfId="1" applyFont="1" applyFill="1" applyBorder="1" applyAlignment="1" applyProtection="1">
      <alignment horizontal="left"/>
    </xf>
    <xf numFmtId="0" fontId="13" fillId="2" borderId="0" xfId="0" applyFont="1" applyFill="1" applyAlignment="1" applyProtection="1">
      <alignment horizontal="left"/>
    </xf>
    <xf numFmtId="0" fontId="13" fillId="2" borderId="7" xfId="0" applyFont="1" applyFill="1" applyBorder="1" applyAlignment="1" applyProtection="1">
      <alignment horizontal="left"/>
    </xf>
  </cellXfs>
  <cellStyles count="2">
    <cellStyle name="Link" xfId="1" builtinId="8"/>
    <cellStyle name="Standard" xfId="0" builtinId="0"/>
  </cellStyles>
  <dxfs count="16">
    <dxf>
      <fill>
        <patternFill>
          <bgColor rgb="FFFFC7CE"/>
        </patternFill>
      </fill>
    </dxf>
    <dxf>
      <font>
        <b/>
        <i/>
        <strike val="0"/>
      </font>
      <fill>
        <patternFill>
          <bgColor rgb="FFFFFF00"/>
        </patternFill>
      </fill>
    </dxf>
    <dxf>
      <font>
        <b/>
        <i val="0"/>
        <strike val="0"/>
      </font>
      <fill>
        <patternFill>
          <bgColor rgb="FFFF0000"/>
        </patternFill>
      </fill>
    </dxf>
    <dxf>
      <font>
        <color rgb="FF9C0006"/>
      </font>
      <fill>
        <patternFill>
          <bgColor rgb="FFFFC7CE"/>
        </patternFill>
      </fill>
    </dxf>
    <dxf>
      <font>
        <b/>
        <i val="0"/>
        <strike val="0"/>
      </font>
      <fill>
        <patternFill>
          <bgColor rgb="FFFF0000"/>
        </patternFill>
      </fill>
    </dxf>
    <dxf>
      <font>
        <color rgb="FF9C0006"/>
      </font>
      <fill>
        <patternFill>
          <bgColor rgb="FFFFC7CE"/>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border>
    </dxf>
    <dxf>
      <fill>
        <patternFill>
          <bgColor rgb="FFFFC7CE"/>
        </patternFill>
      </fill>
    </dxf>
    <dxf>
      <font>
        <b/>
        <i/>
        <strike val="0"/>
      </font>
      <fill>
        <patternFill>
          <bgColor rgb="FFFFFF00"/>
        </patternFill>
      </fill>
    </dxf>
    <dxf>
      <font>
        <b/>
        <i val="0"/>
        <strike val="0"/>
      </font>
      <fill>
        <patternFill>
          <bgColor rgb="FFFF0000"/>
        </patternFill>
      </fill>
    </dxf>
    <dxf>
      <font>
        <color rgb="FF9C0006"/>
      </font>
      <fill>
        <patternFill>
          <bgColor rgb="FFFFC7CE"/>
        </patternFill>
      </fill>
    </dxf>
    <dxf>
      <font>
        <b/>
        <i val="0"/>
        <strike val="0"/>
      </font>
      <fill>
        <patternFill>
          <bgColor rgb="FFFF0000"/>
        </patternFill>
      </fill>
    </dxf>
    <dxf>
      <font>
        <color rgb="FF9C0006"/>
      </font>
      <fill>
        <patternFill>
          <bgColor rgb="FFFFC7CE"/>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Drop" dropStyle="combo" dx="16" fmlaLink="$L$27" fmlaRange="$K$24:$K$35" sel="1" val="0"/>
</file>

<file path=xl/ctrlProps/ctrlProp11.xml><?xml version="1.0" encoding="utf-8"?>
<formControlPr xmlns="http://schemas.microsoft.com/office/spreadsheetml/2009/9/main" objectType="Drop" dropStyle="combo" dx="16" fmlaLink="$L$28" fmlaRange="$K$24:$K$35" sel="1" val="0"/>
</file>

<file path=xl/ctrlProps/ctrlProp12.xml><?xml version="1.0" encoding="utf-8"?>
<formControlPr xmlns="http://schemas.microsoft.com/office/spreadsheetml/2009/9/main" objectType="Drop" dropStyle="combo" dx="16" fmlaLink="$L$29" fmlaRange="$K$24:$K$35" sel="1" val="0"/>
</file>

<file path=xl/ctrlProps/ctrlProp13.xml><?xml version="1.0" encoding="utf-8"?>
<formControlPr xmlns="http://schemas.microsoft.com/office/spreadsheetml/2009/9/main" objectType="Drop" dropLines="9" dropStyle="combo" dx="16" fmlaLink="$L$38" fmlaRange="$K$38:$K$46" sel="2" val="0"/>
</file>

<file path=xl/ctrlProps/ctrlProp14.xml><?xml version="1.0" encoding="utf-8"?>
<formControlPr xmlns="http://schemas.microsoft.com/office/spreadsheetml/2009/9/main" objectType="Drop" dropLines="7" dropStyle="combo" dx="16" fmlaLink="$L$49" fmlaRange="$K$49:$K$54" sel="1" val="0"/>
</file>

<file path=xl/ctrlProps/ctrlProp15.xml><?xml version="1.0" encoding="utf-8"?>
<formControlPr xmlns="http://schemas.microsoft.com/office/spreadsheetml/2009/9/main" objectType="Drop" dropLines="3" dropStyle="combo" dx="16" fmlaLink="$M$8" fmlaRange="$L$9:$L$11" sel="1" val="0"/>
</file>

<file path=xl/ctrlProps/ctrlProp16.xml><?xml version="1.0" encoding="utf-8"?>
<formControlPr xmlns="http://schemas.microsoft.com/office/spreadsheetml/2009/9/main" objectType="Drop" dropLines="3" dropStyle="combo" dx="16" fmlaLink="$M$3" fmlaRange="$L$4:$L$6" sel="1" val="0"/>
</file>

<file path=xl/ctrlProps/ctrlProp17.xml><?xml version="1.0" encoding="utf-8"?>
<formControlPr xmlns="http://schemas.microsoft.com/office/spreadsheetml/2009/9/main" objectType="Drop" dropLines="2" dropStyle="combo" dx="16" fmlaLink="$N$38" fmlaRange="$M$38:$M$39" sel="1" val="0"/>
</file>

<file path=xl/ctrlProps/ctrlProp18.xml><?xml version="1.0" encoding="utf-8"?>
<formControlPr xmlns="http://schemas.microsoft.com/office/spreadsheetml/2009/9/main" objectType="Drop" dropLines="4" dropStyle="combo" dx="16" fmlaLink="$N$41" fmlaRange="$M$42:$M$45" sel="1" val="0"/>
</file>

<file path=xl/ctrlProps/ctrlProp19.xml><?xml version="1.0" encoding="utf-8"?>
<formControlPr xmlns="http://schemas.microsoft.com/office/spreadsheetml/2009/9/main" objectType="Drop" dropLines="5" dropStyle="combo" dx="16" fmlaLink="$N$50" fmlaRange="$M$50:$M$54" sel="1" val="0"/>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Drop" dropLines="5" dropStyle="combo" dx="16" fmlaLink="$N$51" fmlaRange="$M$50:$M$54" sel="1" val="0"/>
</file>

<file path=xl/ctrlProps/ctrlProp21.xml><?xml version="1.0" encoding="utf-8"?>
<formControlPr xmlns="http://schemas.microsoft.com/office/spreadsheetml/2009/9/main" objectType="Drop" dropLines="5" dropStyle="combo" dx="16" fmlaLink="$N$53" fmlaRange="$M$50:$M$54" sel="1" val="0"/>
</file>

<file path=xl/ctrlProps/ctrlProp22.xml><?xml version="1.0" encoding="utf-8"?>
<formControlPr xmlns="http://schemas.microsoft.com/office/spreadsheetml/2009/9/main" objectType="Drop" dropLines="5" dropStyle="combo" dx="16" fmlaLink="$N$52" fmlaRange="$M$50:$M$54" sel="1" val="0"/>
</file>

<file path=xl/ctrlProps/ctrlProp23.xml><?xml version="1.0" encoding="utf-8"?>
<formControlPr xmlns="http://schemas.microsoft.com/office/spreadsheetml/2009/9/main" objectType="Drop" dropLines="5" dropStyle="combo" dx="16" fmlaLink="$N$54" fmlaRange="$M$50:$M$54" sel="1" val="0"/>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K$23" lockText="1"/>
</file>

<file path=xl/ctrlProps/ctrlProp29.xml><?xml version="1.0" encoding="utf-8"?>
<formControlPr xmlns="http://schemas.microsoft.com/office/spreadsheetml/2009/9/main" objectType="CheckBox" checked="Checked" fmlaLink="$L$23" lockText="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Drop" dropStyle="combo" dx="16" fmlaLink="$L$25" fmlaRange="$K$24:$K$35" sel="1" val="0"/>
</file>

<file path=xl/ctrlProps/ctrlProp32.xml><?xml version="1.0" encoding="utf-8"?>
<formControlPr xmlns="http://schemas.microsoft.com/office/spreadsheetml/2009/9/main" objectType="Drop" dropStyle="combo" dx="16" fmlaLink="$L$26" fmlaRange="$K$24:$K$35" sel="1" val="0"/>
</file>

<file path=xl/ctrlProps/ctrlProp33.xml><?xml version="1.0" encoding="utf-8"?>
<formControlPr xmlns="http://schemas.microsoft.com/office/spreadsheetml/2009/9/main" objectType="Drop" dropStyle="combo" dx="16" fmlaLink="$L$27" fmlaRange="$K$24:$K$35" sel="1" val="0"/>
</file>

<file path=xl/ctrlProps/ctrlProp34.xml><?xml version="1.0" encoding="utf-8"?>
<formControlPr xmlns="http://schemas.microsoft.com/office/spreadsheetml/2009/9/main" objectType="Drop" dropStyle="combo" dx="16" fmlaLink="$L$28" fmlaRange="$K$24:$K$35" sel="1" val="0"/>
</file>

<file path=xl/ctrlProps/ctrlProp35.xml><?xml version="1.0" encoding="utf-8"?>
<formControlPr xmlns="http://schemas.microsoft.com/office/spreadsheetml/2009/9/main" objectType="Drop" dropStyle="combo" dx="16" fmlaLink="$L$29" fmlaRange="$K$24:$K$35" sel="1" val="0"/>
</file>

<file path=xl/ctrlProps/ctrlProp36.xml><?xml version="1.0" encoding="utf-8"?>
<formControlPr xmlns="http://schemas.microsoft.com/office/spreadsheetml/2009/9/main" objectType="Drop" dropLines="9" dropStyle="combo" dx="16" fmlaLink="$L$38" fmlaRange="$K$38:$K$46" sel="3" val="0"/>
</file>

<file path=xl/ctrlProps/ctrlProp37.xml><?xml version="1.0" encoding="utf-8"?>
<formControlPr xmlns="http://schemas.microsoft.com/office/spreadsheetml/2009/9/main" objectType="Drop" dropLines="7" dropStyle="combo" dx="16" fmlaLink="$L$49" fmlaRange="$K$49:$K$54" sel="1" val="0"/>
</file>

<file path=xl/ctrlProps/ctrlProp38.xml><?xml version="1.0" encoding="utf-8"?>
<formControlPr xmlns="http://schemas.microsoft.com/office/spreadsheetml/2009/9/main" objectType="Drop" dropLines="3" dropStyle="combo" dx="16" fmlaLink="$M$8" fmlaRange="$L$9:$L$11" sel="1" val="0"/>
</file>

<file path=xl/ctrlProps/ctrlProp39.xml><?xml version="1.0" encoding="utf-8"?>
<formControlPr xmlns="http://schemas.microsoft.com/office/spreadsheetml/2009/9/main" objectType="Drop" dropLines="3" dropStyle="combo" dx="16" fmlaLink="$M$3" fmlaRange="$L$4:$L$6" sel="1" val="0"/>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Drop" dropLines="2" dropStyle="combo" dx="16" fmlaLink="$N$38" fmlaRange="$M$38:$M$39" sel="1" val="0"/>
</file>

<file path=xl/ctrlProps/ctrlProp41.xml><?xml version="1.0" encoding="utf-8"?>
<formControlPr xmlns="http://schemas.microsoft.com/office/spreadsheetml/2009/9/main" objectType="Drop" dropLines="4" dropStyle="combo" dx="16" fmlaLink="$N$41" fmlaRange="$M$42:$M$45" sel="1" val="0"/>
</file>

<file path=xl/ctrlProps/ctrlProp42.xml><?xml version="1.0" encoding="utf-8"?>
<formControlPr xmlns="http://schemas.microsoft.com/office/spreadsheetml/2009/9/main" objectType="Drop" dropLines="5" dropStyle="combo" dx="16" fmlaLink="$N$50" fmlaRange="$M$50:$M$54" sel="1" val="0"/>
</file>

<file path=xl/ctrlProps/ctrlProp43.xml><?xml version="1.0" encoding="utf-8"?>
<formControlPr xmlns="http://schemas.microsoft.com/office/spreadsheetml/2009/9/main" objectType="Drop" dropLines="5" dropStyle="combo" dx="16" fmlaLink="$N$51" fmlaRange="$M$50:$M$54" sel="1" val="0"/>
</file>

<file path=xl/ctrlProps/ctrlProp44.xml><?xml version="1.0" encoding="utf-8"?>
<formControlPr xmlns="http://schemas.microsoft.com/office/spreadsheetml/2009/9/main" objectType="Drop" dropLines="5" dropStyle="combo" dx="16" fmlaLink="$N$53" fmlaRange="$M$50:$M$54" sel="1" val="0"/>
</file>

<file path=xl/ctrlProps/ctrlProp45.xml><?xml version="1.0" encoding="utf-8"?>
<formControlPr xmlns="http://schemas.microsoft.com/office/spreadsheetml/2009/9/main" objectType="Drop" dropLines="5" dropStyle="combo" dx="16" fmlaLink="$N$52" fmlaRange="$M$50:$M$54" sel="1" val="0"/>
</file>

<file path=xl/ctrlProps/ctrlProp46.xml><?xml version="1.0" encoding="utf-8"?>
<formControlPr xmlns="http://schemas.microsoft.com/office/spreadsheetml/2009/9/main" objectType="Drop" dropLines="5" dropStyle="combo" dx="16" fmlaLink="$N$54" fmlaRange="$M$50:$M$54" sel="1" val="0"/>
</file>

<file path=xl/ctrlProps/ctrlProp5.xml><?xml version="1.0" encoding="utf-8"?>
<formControlPr xmlns="http://schemas.microsoft.com/office/spreadsheetml/2009/9/main" objectType="CheckBox" fmlaLink="$K$23" lockText="1"/>
</file>

<file path=xl/ctrlProps/ctrlProp6.xml><?xml version="1.0" encoding="utf-8"?>
<formControlPr xmlns="http://schemas.microsoft.com/office/spreadsheetml/2009/9/main" objectType="CheckBox" checked="Checked" fmlaLink="$L$23" lockText="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Drop" dropStyle="combo" dx="16" fmlaLink="$L$25" fmlaRange="$K$24:$K$35" sel="1" val="0"/>
</file>

<file path=xl/ctrlProps/ctrlProp9.xml><?xml version="1.0" encoding="utf-8"?>
<formControlPr xmlns="http://schemas.microsoft.com/office/spreadsheetml/2009/9/main" objectType="Drop" dropStyle="combo" dx="16" fmlaLink="$L$26" fmlaRange="$K$24:$K$35"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25</xdr:row>
      <xdr:rowOff>9525</xdr:rowOff>
    </xdr:from>
    <xdr:to>
      <xdr:col>5</xdr:col>
      <xdr:colOff>0</xdr:colOff>
      <xdr:row>26</xdr:row>
      <xdr:rowOff>66675</xdr:rowOff>
    </xdr:to>
    <xdr:sp macro="" textlink="">
      <xdr:nvSpPr>
        <xdr:cNvPr id="3" name="Drop Down 48" hidden="1">
          <a:extLst>
            <a:ext uri="{63B3BB69-23CF-44E3-9099-C40C66FF867C}">
              <a14:compatExt xmlns:a14="http://schemas.microsoft.com/office/drawing/2010/main" spid="_x0000_s1072"/>
            </a:ext>
            <a:ext uri="{FF2B5EF4-FFF2-40B4-BE49-F238E27FC236}">
              <a16:creationId xmlns:a16="http://schemas.microsoft.com/office/drawing/2014/main" id="{00000000-0008-0000-0000-000003000000}"/>
            </a:ext>
          </a:extLst>
        </xdr:cNvPr>
        <xdr:cNvSpPr/>
      </xdr:nvSpPr>
      <xdr:spPr bwMode="auto">
        <a:xfrm>
          <a:off x="2609850" y="5219700"/>
          <a:ext cx="838200" cy="2381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2</xdr:col>
          <xdr:colOff>0</xdr:colOff>
          <xdr:row>39</xdr:row>
          <xdr:rowOff>38100</xdr:rowOff>
        </xdr:from>
        <xdr:to>
          <xdr:col>2</xdr:col>
          <xdr:colOff>847725</xdr:colOff>
          <xdr:row>40</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MS Shell Dlg"/>
                  <a:ea typeface="MS Shell Dlg"/>
                  <a:cs typeface="MS Shell Dlg"/>
                </a:rPr>
                <a:t>unverzollt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57150</xdr:rowOff>
        </xdr:from>
        <xdr:to>
          <xdr:col>2</xdr:col>
          <xdr:colOff>847725</xdr:colOff>
          <xdr:row>41</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MS Shell Dlg"/>
                  <a:ea typeface="MS Shell Dlg"/>
                  <a:cs typeface="MS Shell Dlg"/>
                </a:rPr>
                <a:t>unversteuert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39</xdr:row>
          <xdr:rowOff>38100</xdr:rowOff>
        </xdr:from>
        <xdr:to>
          <xdr:col>2</xdr:col>
          <xdr:colOff>9525</xdr:colOff>
          <xdr:row>40</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MS Shell Dlg"/>
                  <a:ea typeface="MS Shell Dlg"/>
                  <a:cs typeface="MS Shell Dlg"/>
                </a:rPr>
                <a:t>verzollt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66675</xdr:rowOff>
        </xdr:from>
        <xdr:to>
          <xdr:col>2</xdr:col>
          <xdr:colOff>19050</xdr:colOff>
          <xdr:row>41</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MS Shell Dlg"/>
                  <a:ea typeface="MS Shell Dlg"/>
                  <a:cs typeface="MS Shell Dlg"/>
                </a:rPr>
                <a:t>versteuert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30</xdr:row>
          <xdr:rowOff>171450</xdr:rowOff>
        </xdr:from>
        <xdr:to>
          <xdr:col>8</xdr:col>
          <xdr:colOff>695325</xdr:colOff>
          <xdr:row>32</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781050</xdr:colOff>
          <xdr:row>30</xdr:row>
          <xdr:rowOff>171450</xdr:rowOff>
        </xdr:from>
        <xdr:to>
          <xdr:col>9</xdr:col>
          <xdr:colOff>476250</xdr:colOff>
          <xdr:row>32</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50</xdr:row>
          <xdr:rowOff>161925</xdr:rowOff>
        </xdr:from>
        <xdr:to>
          <xdr:col>9</xdr:col>
          <xdr:colOff>857250</xdr:colOff>
          <xdr:row>52</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MS Shell Dlg"/>
                  <a:ea typeface="MS Shell Dlg"/>
                  <a:cs typeface="MS Shell Dlg"/>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9525</xdr:rowOff>
        </xdr:from>
        <xdr:to>
          <xdr:col>5</xdr:col>
          <xdr:colOff>9525</xdr:colOff>
          <xdr:row>25</xdr:row>
          <xdr:rowOff>247650</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9525</xdr:rowOff>
        </xdr:from>
        <xdr:to>
          <xdr:col>5</xdr:col>
          <xdr:colOff>9525</xdr:colOff>
          <xdr:row>26</xdr:row>
          <xdr:rowOff>247650</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9525</xdr:rowOff>
        </xdr:from>
        <xdr:to>
          <xdr:col>5</xdr:col>
          <xdr:colOff>9525</xdr:colOff>
          <xdr:row>27</xdr:row>
          <xdr:rowOff>247650</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28</xdr:row>
          <xdr:rowOff>9525</xdr:rowOff>
        </xdr:from>
        <xdr:to>
          <xdr:col>5</xdr:col>
          <xdr:colOff>9525</xdr:colOff>
          <xdr:row>28</xdr:row>
          <xdr:rowOff>247650</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29</xdr:row>
          <xdr:rowOff>9525</xdr:rowOff>
        </xdr:from>
        <xdr:to>
          <xdr:col>5</xdr:col>
          <xdr:colOff>9525</xdr:colOff>
          <xdr:row>29</xdr:row>
          <xdr:rowOff>247650</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6</xdr:col>
      <xdr:colOff>0</xdr:colOff>
      <xdr:row>0</xdr:row>
      <xdr:rowOff>19050</xdr:rowOff>
    </xdr:from>
    <xdr:to>
      <xdr:col>9</xdr:col>
      <xdr:colOff>923930</xdr:colOff>
      <xdr:row>2</xdr:row>
      <xdr:rowOff>73490</xdr:rowOff>
    </xdr:to>
    <xdr:pic>
      <xdr:nvPicPr>
        <xdr:cNvPr id="29" name="Grafik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0" y="19050"/>
          <a:ext cx="3619505" cy="79739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9525</xdr:colOff>
          <xdr:row>37</xdr:row>
          <xdr:rowOff>190500</xdr:rowOff>
        </xdr:from>
        <xdr:to>
          <xdr:col>1</xdr:col>
          <xdr:colOff>771525</xdr:colOff>
          <xdr:row>39</xdr:row>
          <xdr:rowOff>0</xdr:rowOff>
        </xdr:to>
        <xdr:sp macro="" textlink="">
          <xdr:nvSpPr>
            <xdr:cNvPr id="1057" name="Drop Dow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180975</xdr:rowOff>
        </xdr:from>
        <xdr:to>
          <xdr:col>5</xdr:col>
          <xdr:colOff>828675</xdr:colOff>
          <xdr:row>39</xdr:row>
          <xdr:rowOff>190500</xdr:rowOff>
        </xdr:to>
        <xdr:sp macro="" textlink="">
          <xdr:nvSpPr>
            <xdr:cNvPr id="1058" name="Drop Dow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xdr:row>
          <xdr:rowOff>180975</xdr:rowOff>
        </xdr:from>
        <xdr:to>
          <xdr:col>6</xdr:col>
          <xdr:colOff>914400</xdr:colOff>
          <xdr:row>12</xdr:row>
          <xdr:rowOff>0</xdr:rowOff>
        </xdr:to>
        <xdr:sp macro="" textlink="">
          <xdr:nvSpPr>
            <xdr:cNvPr id="1059" name="Drop Dow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xdr:row>
          <xdr:rowOff>9525</xdr:rowOff>
        </xdr:from>
        <xdr:to>
          <xdr:col>6</xdr:col>
          <xdr:colOff>914400</xdr:colOff>
          <xdr:row>10</xdr:row>
          <xdr:rowOff>19050</xdr:rowOff>
        </xdr:to>
        <xdr:sp macro="" textlink="">
          <xdr:nvSpPr>
            <xdr:cNvPr id="1060" name="Drop Dow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0</xdr:rowOff>
        </xdr:from>
        <xdr:to>
          <xdr:col>8</xdr:col>
          <xdr:colOff>9525</xdr:colOff>
          <xdr:row>41</xdr:row>
          <xdr:rowOff>9525</xdr:rowOff>
        </xdr:to>
        <xdr:sp macro="" textlink="">
          <xdr:nvSpPr>
            <xdr:cNvPr id="1061" name="Drop Dow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9</xdr:col>
          <xdr:colOff>914400</xdr:colOff>
          <xdr:row>42</xdr:row>
          <xdr:rowOff>19050</xdr:rowOff>
        </xdr:to>
        <xdr:sp macro="" textlink="">
          <xdr:nvSpPr>
            <xdr:cNvPr id="1062" name="Drop Dow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25</xdr:row>
          <xdr:rowOff>9525</xdr:rowOff>
        </xdr:from>
        <xdr:to>
          <xdr:col>2</xdr:col>
          <xdr:colOff>1285875</xdr:colOff>
          <xdr:row>25</xdr:row>
          <xdr:rowOff>247650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26</xdr:row>
          <xdr:rowOff>9525</xdr:rowOff>
        </xdr:from>
        <xdr:to>
          <xdr:col>2</xdr:col>
          <xdr:colOff>1285875</xdr:colOff>
          <xdr:row>26</xdr:row>
          <xdr:rowOff>247650</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28</xdr:row>
          <xdr:rowOff>19050</xdr:rowOff>
        </xdr:from>
        <xdr:to>
          <xdr:col>2</xdr:col>
          <xdr:colOff>1285875</xdr:colOff>
          <xdr:row>29</xdr:row>
          <xdr:rowOff>0</xdr:rowOff>
        </xdr:to>
        <xdr:sp macro="" textlink="">
          <xdr:nvSpPr>
            <xdr:cNvPr id="1068" name="Drop Dow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27</xdr:row>
          <xdr:rowOff>9525</xdr:rowOff>
        </xdr:from>
        <xdr:to>
          <xdr:col>2</xdr:col>
          <xdr:colOff>1285875</xdr:colOff>
          <xdr:row>27</xdr:row>
          <xdr:rowOff>247650</xdr:rowOff>
        </xdr:to>
        <xdr:sp macro="" textlink="">
          <xdr:nvSpPr>
            <xdr:cNvPr id="1069" name="Drop Dow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29</xdr:row>
          <xdr:rowOff>9525</xdr:rowOff>
        </xdr:from>
        <xdr:to>
          <xdr:col>2</xdr:col>
          <xdr:colOff>1285875</xdr:colOff>
          <xdr:row>29</xdr:row>
          <xdr:rowOff>247650</xdr:rowOff>
        </xdr:to>
        <xdr:sp macro="" textlink="">
          <xdr:nvSpPr>
            <xdr:cNvPr id="1070" name="Drop Dow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0</xdr:colOff>
      <xdr:row>25</xdr:row>
      <xdr:rowOff>9525</xdr:rowOff>
    </xdr:from>
    <xdr:to>
      <xdr:col>5</xdr:col>
      <xdr:colOff>0</xdr:colOff>
      <xdr:row>26</xdr:row>
      <xdr:rowOff>66675</xdr:rowOff>
    </xdr:to>
    <xdr:sp macro="" textlink="">
      <xdr:nvSpPr>
        <xdr:cNvPr id="2" name="Drop Down 48" hidden="1">
          <a:extLst>
            <a:ext uri="{63B3BB69-23CF-44E3-9099-C40C66FF867C}">
              <a14:compatExt xmlns:a14="http://schemas.microsoft.com/office/drawing/2010/main" spid="_x0000_s1072"/>
            </a:ext>
            <a:ext uri="{FF2B5EF4-FFF2-40B4-BE49-F238E27FC236}">
              <a16:creationId xmlns:a16="http://schemas.microsoft.com/office/drawing/2014/main" id="{00000000-0008-0000-0100-000002000000}"/>
            </a:ext>
          </a:extLst>
        </xdr:cNvPr>
        <xdr:cNvSpPr/>
      </xdr:nvSpPr>
      <xdr:spPr bwMode="auto">
        <a:xfrm>
          <a:off x="2657475" y="5219700"/>
          <a:ext cx="838200" cy="314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2</xdr:col>
          <xdr:colOff>0</xdr:colOff>
          <xdr:row>39</xdr:row>
          <xdr:rowOff>38100</xdr:rowOff>
        </xdr:from>
        <xdr:to>
          <xdr:col>2</xdr:col>
          <xdr:colOff>847725</xdr:colOff>
          <xdr:row>40</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MS Shell Dlg"/>
                  <a:ea typeface="MS Shell Dlg"/>
                  <a:cs typeface="MS Shell Dlg"/>
                </a:rPr>
                <a:t>Not cleared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57150</xdr:rowOff>
        </xdr:from>
        <xdr:to>
          <xdr:col>2</xdr:col>
          <xdr:colOff>847725</xdr:colOff>
          <xdr:row>41</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MS Shell Dlg"/>
                  <a:ea typeface="MS Shell Dlg"/>
                  <a:cs typeface="MS Shell Dlg"/>
                </a:rPr>
                <a:t>Taxes unpaid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39</xdr:row>
          <xdr:rowOff>38100</xdr:rowOff>
        </xdr:from>
        <xdr:to>
          <xdr:col>2</xdr:col>
          <xdr:colOff>9525</xdr:colOff>
          <xdr:row>40</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MS Shell Dlg"/>
                  <a:ea typeface="MS Shell Dlg"/>
                  <a:cs typeface="MS Shell Dlg"/>
                </a:rPr>
                <a:t>Cleared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66675</xdr:rowOff>
        </xdr:from>
        <xdr:to>
          <xdr:col>2</xdr:col>
          <xdr:colOff>19050</xdr:colOff>
          <xdr:row>41</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MS Shell Dlg"/>
                  <a:ea typeface="MS Shell Dlg"/>
                  <a:cs typeface="MS Shell Dlg"/>
                </a:rPr>
                <a:t>Taxes paid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30</xdr:row>
          <xdr:rowOff>171450</xdr:rowOff>
        </xdr:from>
        <xdr:to>
          <xdr:col>8</xdr:col>
          <xdr:colOff>695325</xdr:colOff>
          <xdr:row>32</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781050</xdr:colOff>
          <xdr:row>30</xdr:row>
          <xdr:rowOff>171450</xdr:rowOff>
        </xdr:from>
        <xdr:to>
          <xdr:col>9</xdr:col>
          <xdr:colOff>476250</xdr:colOff>
          <xdr:row>32</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50</xdr:row>
          <xdr:rowOff>161925</xdr:rowOff>
        </xdr:from>
        <xdr:to>
          <xdr:col>9</xdr:col>
          <xdr:colOff>857250</xdr:colOff>
          <xdr:row>52</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MS Shell Dlg"/>
                  <a:ea typeface="MS Shell Dlg"/>
                  <a:cs typeface="MS Shell Dlg"/>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9525</xdr:rowOff>
        </xdr:from>
        <xdr:to>
          <xdr:col>5</xdr:col>
          <xdr:colOff>9525</xdr:colOff>
          <xdr:row>25</xdr:row>
          <xdr:rowOff>247650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9525</xdr:rowOff>
        </xdr:from>
        <xdr:to>
          <xdr:col>5</xdr:col>
          <xdr:colOff>9525</xdr:colOff>
          <xdr:row>26</xdr:row>
          <xdr:rowOff>247650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9525</xdr:rowOff>
        </xdr:from>
        <xdr:to>
          <xdr:col>5</xdr:col>
          <xdr:colOff>9525</xdr:colOff>
          <xdr:row>27</xdr:row>
          <xdr:rowOff>247650</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28</xdr:row>
          <xdr:rowOff>9525</xdr:rowOff>
        </xdr:from>
        <xdr:to>
          <xdr:col>5</xdr:col>
          <xdr:colOff>9525</xdr:colOff>
          <xdr:row>28</xdr:row>
          <xdr:rowOff>247650</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29</xdr:row>
          <xdr:rowOff>9525</xdr:rowOff>
        </xdr:from>
        <xdr:to>
          <xdr:col>5</xdr:col>
          <xdr:colOff>9525</xdr:colOff>
          <xdr:row>29</xdr:row>
          <xdr:rowOff>247650</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190500</xdr:rowOff>
        </xdr:from>
        <xdr:to>
          <xdr:col>1</xdr:col>
          <xdr:colOff>771525</xdr:colOff>
          <xdr:row>39</xdr:row>
          <xdr:rowOff>0</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180975</xdr:rowOff>
        </xdr:from>
        <xdr:to>
          <xdr:col>5</xdr:col>
          <xdr:colOff>828675</xdr:colOff>
          <xdr:row>39</xdr:row>
          <xdr:rowOff>190500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xdr:row>
          <xdr:rowOff>180975</xdr:rowOff>
        </xdr:from>
        <xdr:to>
          <xdr:col>6</xdr:col>
          <xdr:colOff>914400</xdr:colOff>
          <xdr:row>12</xdr:row>
          <xdr:rowOff>0</xdr:rowOff>
        </xdr:to>
        <xdr:sp macro="" textlink="">
          <xdr:nvSpPr>
            <xdr:cNvPr id="2063" name="Drop Down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xdr:row>
          <xdr:rowOff>9525</xdr:rowOff>
        </xdr:from>
        <xdr:to>
          <xdr:col>6</xdr:col>
          <xdr:colOff>914400</xdr:colOff>
          <xdr:row>10</xdr:row>
          <xdr:rowOff>19050</xdr:rowOff>
        </xdr:to>
        <xdr:sp macro="" textlink="">
          <xdr:nvSpPr>
            <xdr:cNvPr id="2064" name="Drop Down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0</xdr:rowOff>
        </xdr:from>
        <xdr:to>
          <xdr:col>8</xdr:col>
          <xdr:colOff>9525</xdr:colOff>
          <xdr:row>41</xdr:row>
          <xdr:rowOff>9525</xdr:rowOff>
        </xdr:to>
        <xdr:sp macro="" textlink="">
          <xdr:nvSpPr>
            <xdr:cNvPr id="2065" name="Drop Dow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9</xdr:col>
          <xdr:colOff>914400</xdr:colOff>
          <xdr:row>42</xdr:row>
          <xdr:rowOff>19050</xdr:rowOff>
        </xdr:to>
        <xdr:sp macro="" textlink="">
          <xdr:nvSpPr>
            <xdr:cNvPr id="2066" name="Drop Dow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25</xdr:row>
          <xdr:rowOff>9525</xdr:rowOff>
        </xdr:from>
        <xdr:to>
          <xdr:col>2</xdr:col>
          <xdr:colOff>1285875</xdr:colOff>
          <xdr:row>25</xdr:row>
          <xdr:rowOff>247650</xdr:rowOff>
        </xdr:to>
        <xdr:sp macro="" textlink="">
          <xdr:nvSpPr>
            <xdr:cNvPr id="2067" name="Drop Dow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26</xdr:row>
          <xdr:rowOff>9525</xdr:rowOff>
        </xdr:from>
        <xdr:to>
          <xdr:col>2</xdr:col>
          <xdr:colOff>1285875</xdr:colOff>
          <xdr:row>26</xdr:row>
          <xdr:rowOff>247650</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28</xdr:row>
          <xdr:rowOff>19050</xdr:rowOff>
        </xdr:from>
        <xdr:to>
          <xdr:col>2</xdr:col>
          <xdr:colOff>1285875</xdr:colOff>
          <xdr:row>29</xdr:row>
          <xdr:rowOff>0</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27</xdr:row>
          <xdr:rowOff>9525</xdr:rowOff>
        </xdr:from>
        <xdr:to>
          <xdr:col>2</xdr:col>
          <xdr:colOff>1285875</xdr:colOff>
          <xdr:row>27</xdr:row>
          <xdr:rowOff>247650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29</xdr:row>
          <xdr:rowOff>9525</xdr:rowOff>
        </xdr:from>
        <xdr:to>
          <xdr:col>2</xdr:col>
          <xdr:colOff>1285875</xdr:colOff>
          <xdr:row>29</xdr:row>
          <xdr:rowOff>247650</xdr:rowOff>
        </xdr:to>
        <xdr:sp macro="" textlink="">
          <xdr:nvSpPr>
            <xdr:cNvPr id="2071" name="Drop Dow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6</xdr:col>
      <xdr:colOff>9524</xdr:colOff>
      <xdr:row>0</xdr:row>
      <xdr:rowOff>19050</xdr:rowOff>
    </xdr:from>
    <xdr:to>
      <xdr:col>9</xdr:col>
      <xdr:colOff>914400</xdr:colOff>
      <xdr:row>2</xdr:row>
      <xdr:rowOff>66676</xdr:rowOff>
    </xdr:to>
    <xdr:pic>
      <xdr:nvPicPr>
        <xdr:cNvPr id="26" name="irc_mi" descr="Bildergebnis für stadler schweiz logo">
          <a:extLst>
            <a:ext uri="{FF2B5EF4-FFF2-40B4-BE49-F238E27FC236}">
              <a16:creationId xmlns:a16="http://schemas.microsoft.com/office/drawing/2014/main" id="{00000000-0008-0000-0100-00001A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3730" b="33333"/>
        <a:stretch/>
      </xdr:blipFill>
      <xdr:spPr bwMode="auto">
        <a:xfrm>
          <a:off x="4343399" y="19050"/>
          <a:ext cx="3600451" cy="790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9524</xdr:colOff>
      <xdr:row>0</xdr:row>
      <xdr:rowOff>19050</xdr:rowOff>
    </xdr:from>
    <xdr:to>
      <xdr:col>10</xdr:col>
      <xdr:colOff>0</xdr:colOff>
      <xdr:row>2</xdr:row>
      <xdr:rowOff>73490</xdr:rowOff>
    </xdr:to>
    <xdr:pic>
      <xdr:nvPicPr>
        <xdr:cNvPr id="27" name="Grafik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43399" y="19050"/>
          <a:ext cx="3619505" cy="7973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5.xml"/><Relationship Id="rId18" Type="http://schemas.openxmlformats.org/officeDocument/2006/relationships/ctrlProp" Target="../ctrlProps/ctrlProp10.xml"/><Relationship Id="rId26" Type="http://schemas.openxmlformats.org/officeDocument/2006/relationships/ctrlProp" Target="../ctrlProps/ctrlProp18.xml"/><Relationship Id="rId3" Type="http://schemas.openxmlformats.org/officeDocument/2006/relationships/hyperlink" Target="https://www.gw-world.com/at/incoterms-aktuell/" TargetMode="External"/><Relationship Id="rId21" Type="http://schemas.openxmlformats.org/officeDocument/2006/relationships/ctrlProp" Target="../ctrlProps/ctrlProp13.xml"/><Relationship Id="rId7" Type="http://schemas.openxmlformats.org/officeDocument/2006/relationships/drawing" Target="../drawings/drawing1.xml"/><Relationship Id="rId12" Type="http://schemas.openxmlformats.org/officeDocument/2006/relationships/ctrlProp" Target="../ctrlProps/ctrlProp4.xml"/><Relationship Id="rId17" Type="http://schemas.openxmlformats.org/officeDocument/2006/relationships/ctrlProp" Target="../ctrlProps/ctrlProp9.xml"/><Relationship Id="rId25" Type="http://schemas.openxmlformats.org/officeDocument/2006/relationships/ctrlProp" Target="../ctrlProps/ctrlProp17.xml"/><Relationship Id="rId2" Type="http://schemas.openxmlformats.org/officeDocument/2006/relationships/hyperlink" Target="mailto:kundencenter.schweiz@gw-world.com" TargetMode="External"/><Relationship Id="rId16" Type="http://schemas.openxmlformats.org/officeDocument/2006/relationships/ctrlProp" Target="../ctrlProps/ctrlProp8.xml"/><Relationship Id="rId20" Type="http://schemas.openxmlformats.org/officeDocument/2006/relationships/ctrlProp" Target="../ctrlProps/ctrlProp12.xml"/><Relationship Id="rId29" Type="http://schemas.openxmlformats.org/officeDocument/2006/relationships/ctrlProp" Target="../ctrlProps/ctrlProp21.xml"/><Relationship Id="rId1" Type="http://schemas.openxmlformats.org/officeDocument/2006/relationships/hyperlink" Target="https://www.gw-world.com/de/produkte-services/landverkehr/stueckgut-und-sammelgut/" TargetMode="External"/><Relationship Id="rId6" Type="http://schemas.openxmlformats.org/officeDocument/2006/relationships/printerSettings" Target="../printerSettings/printerSettings1.bin"/><Relationship Id="rId11" Type="http://schemas.openxmlformats.org/officeDocument/2006/relationships/ctrlProp" Target="../ctrlProps/ctrlProp3.xml"/><Relationship Id="rId24" Type="http://schemas.openxmlformats.org/officeDocument/2006/relationships/ctrlProp" Target="../ctrlProps/ctrlProp16.xml"/><Relationship Id="rId32" Type="http://schemas.openxmlformats.org/officeDocument/2006/relationships/comments" Target="../comments1.xml"/><Relationship Id="rId5" Type="http://schemas.openxmlformats.org/officeDocument/2006/relationships/hyperlink" Target="http://www.gw-world.ch/impressum" TargetMode="External"/><Relationship Id="rId15" Type="http://schemas.openxmlformats.org/officeDocument/2006/relationships/ctrlProp" Target="../ctrlProps/ctrlProp7.xml"/><Relationship Id="rId23" Type="http://schemas.openxmlformats.org/officeDocument/2006/relationships/ctrlProp" Target="../ctrlProps/ctrlProp15.xml"/><Relationship Id="rId28" Type="http://schemas.openxmlformats.org/officeDocument/2006/relationships/ctrlProp" Target="../ctrlProps/ctrlProp20.xml"/><Relationship Id="rId10" Type="http://schemas.openxmlformats.org/officeDocument/2006/relationships/ctrlProp" Target="../ctrlProps/ctrlProp2.xml"/><Relationship Id="rId19" Type="http://schemas.openxmlformats.org/officeDocument/2006/relationships/ctrlProp" Target="../ctrlProps/ctrlProp11.xml"/><Relationship Id="rId31" Type="http://schemas.openxmlformats.org/officeDocument/2006/relationships/ctrlProp" Target="../ctrlProps/ctrlProp23.xml"/><Relationship Id="rId4" Type="http://schemas.openxmlformats.org/officeDocument/2006/relationships/hyperlink" Target="http://www.gw-world.ch/impressum/" TargetMode="External"/><Relationship Id="rId9" Type="http://schemas.openxmlformats.org/officeDocument/2006/relationships/ctrlProp" Target="../ctrlProps/ctrlProp1.xml"/><Relationship Id="rId14" Type="http://schemas.openxmlformats.org/officeDocument/2006/relationships/ctrlProp" Target="../ctrlProps/ctrlProp6.xml"/><Relationship Id="rId22" Type="http://schemas.openxmlformats.org/officeDocument/2006/relationships/ctrlProp" Target="../ctrlProps/ctrlProp14.xml"/><Relationship Id="rId27" Type="http://schemas.openxmlformats.org/officeDocument/2006/relationships/ctrlProp" Target="../ctrlProps/ctrlProp19.xml"/><Relationship Id="rId30" Type="http://schemas.openxmlformats.org/officeDocument/2006/relationships/ctrlProp" Target="../ctrlProps/ctrlProp2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 Type="http://schemas.openxmlformats.org/officeDocument/2006/relationships/hyperlink" Target="http://www.gw-world.ch/impressum" TargetMode="External"/><Relationship Id="rId21" Type="http://schemas.openxmlformats.org/officeDocument/2006/relationships/ctrlProp" Target="../ctrlProps/ctrlProp35.xml"/><Relationship Id="rId7" Type="http://schemas.openxmlformats.org/officeDocument/2006/relationships/printerSettings" Target="../printerSettings/printerSettings2.bin"/><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omments" Target="../comments2.xml"/><Relationship Id="rId2" Type="http://schemas.openxmlformats.org/officeDocument/2006/relationships/hyperlink" Target="http://www.gw-world.ch/impressum/" TargetMode="External"/><Relationship Id="rId16" Type="http://schemas.openxmlformats.org/officeDocument/2006/relationships/ctrlProp" Target="../ctrlProps/ctrlProp30.xml"/><Relationship Id="rId20" Type="http://schemas.openxmlformats.org/officeDocument/2006/relationships/ctrlProp" Target="../ctrlProps/ctrlProp34.xml"/><Relationship Id="rId29" Type="http://schemas.openxmlformats.org/officeDocument/2006/relationships/ctrlProp" Target="../ctrlProps/ctrlProp43.xml"/><Relationship Id="rId1" Type="http://schemas.openxmlformats.org/officeDocument/2006/relationships/hyperlink" Target="https://www.gw-world.com/de/produkte-services/landverkehr/stueckgut-und-sammelgut/" TargetMode="External"/><Relationship Id="rId6" Type="http://schemas.openxmlformats.org/officeDocument/2006/relationships/hyperlink" Target="mailto:kundencenter.schweiz@gw-world.com" TargetMode="Externa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5" Type="http://schemas.openxmlformats.org/officeDocument/2006/relationships/hyperlink" Target="http://www.gw-world.ch/impressum/" TargetMode="Externa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10" Type="http://schemas.openxmlformats.org/officeDocument/2006/relationships/ctrlProp" Target="../ctrlProps/ctrlProp24.xml"/><Relationship Id="rId19" Type="http://schemas.openxmlformats.org/officeDocument/2006/relationships/ctrlProp" Target="../ctrlProps/ctrlProp33.xml"/><Relationship Id="rId31" Type="http://schemas.openxmlformats.org/officeDocument/2006/relationships/ctrlProp" Target="../ctrlProps/ctrlProp45.xml"/><Relationship Id="rId4" Type="http://schemas.openxmlformats.org/officeDocument/2006/relationships/hyperlink" Target="http://www.gw-world.ch/impressum" TargetMode="External"/><Relationship Id="rId9" Type="http://schemas.openxmlformats.org/officeDocument/2006/relationships/vmlDrawing" Target="../drawings/vmlDrawing2.v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8"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64"/>
  <sheetViews>
    <sheetView tabSelected="1" workbookViewId="0">
      <selection activeCell="C16" sqref="C16:F16"/>
    </sheetView>
  </sheetViews>
  <sheetFormatPr baseColWidth="10" defaultRowHeight="14.25" x14ac:dyDescent="0.2"/>
  <cols>
    <col min="1" max="1" width="1" customWidth="1"/>
    <col min="2" max="2" width="10.25" customWidth="1"/>
    <col min="3" max="3" width="17" customWidth="1"/>
    <col min="4" max="4" width="6.625" customWidth="1"/>
    <col min="7" max="7" width="12.125" customWidth="1"/>
    <col min="8" max="8" width="11.375" customWidth="1"/>
    <col min="9" max="9" width="11.875" customWidth="1"/>
    <col min="10" max="10" width="12.25" customWidth="1"/>
    <col min="11" max="11" width="11" hidden="1" customWidth="1"/>
    <col min="12" max="12" width="14.125" hidden="1" customWidth="1"/>
    <col min="13" max="13" width="30.875" hidden="1" customWidth="1"/>
    <col min="14" max="14" width="11" hidden="1" customWidth="1"/>
  </cols>
  <sheetData>
    <row r="1" spans="1:25" s="4" customFormat="1" ht="43.5" customHeight="1" x14ac:dyDescent="0.25">
      <c r="A1" s="1"/>
      <c r="B1" s="227" t="s">
        <v>0</v>
      </c>
      <c r="C1" s="228"/>
      <c r="D1" s="228"/>
      <c r="E1" s="228"/>
      <c r="F1" s="228"/>
      <c r="G1" s="228"/>
      <c r="H1" s="228"/>
      <c r="I1" s="228"/>
      <c r="J1" s="229"/>
      <c r="K1" s="2"/>
      <c r="L1" s="2"/>
      <c r="M1" s="2"/>
      <c r="N1" s="2"/>
      <c r="O1" s="3"/>
    </row>
    <row r="2" spans="1:25" s="4" customFormat="1" ht="15" x14ac:dyDescent="0.25">
      <c r="A2" s="1"/>
      <c r="B2" s="219" t="s">
        <v>1</v>
      </c>
      <c r="C2" s="220"/>
      <c r="D2" s="220"/>
      <c r="E2" s="220"/>
      <c r="F2" s="230"/>
      <c r="G2" s="5"/>
      <c r="H2" s="5"/>
      <c r="I2" s="5"/>
      <c r="J2" s="6"/>
      <c r="K2" s="2"/>
      <c r="L2" s="2"/>
      <c r="M2" s="2"/>
      <c r="N2" s="2"/>
      <c r="O2" s="3"/>
    </row>
    <row r="3" spans="1:25" s="4" customFormat="1" ht="15" x14ac:dyDescent="0.25">
      <c r="A3" s="1"/>
      <c r="B3" s="7" t="s">
        <v>2</v>
      </c>
      <c r="C3" s="193"/>
      <c r="D3" s="194"/>
      <c r="E3" s="194"/>
      <c r="F3" s="195"/>
      <c r="G3" s="5"/>
      <c r="H3" s="5"/>
      <c r="I3" s="5"/>
      <c r="J3" s="6"/>
      <c r="K3" s="2"/>
      <c r="L3" s="8" t="s">
        <v>3</v>
      </c>
      <c r="M3" s="9">
        <v>1</v>
      </c>
      <c r="N3" s="2"/>
      <c r="O3" s="3"/>
    </row>
    <row r="4" spans="1:25" s="4" customFormat="1" ht="15" x14ac:dyDescent="0.25">
      <c r="A4" s="1"/>
      <c r="B4" s="7" t="s">
        <v>4</v>
      </c>
      <c r="C4" s="200"/>
      <c r="D4" s="201"/>
      <c r="E4" s="201"/>
      <c r="F4" s="203"/>
      <c r="G4" s="10" t="s">
        <v>5</v>
      </c>
      <c r="H4" s="5"/>
      <c r="I4" s="5"/>
      <c r="J4" s="6"/>
      <c r="K4" s="2"/>
      <c r="L4" s="11" t="s">
        <v>6</v>
      </c>
      <c r="M4" s="12"/>
      <c r="N4" s="2"/>
      <c r="O4" s="3"/>
    </row>
    <row r="5" spans="1:25" s="4" customFormat="1" ht="15" x14ac:dyDescent="0.25">
      <c r="A5" s="1"/>
      <c r="B5" s="7" t="s">
        <v>7</v>
      </c>
      <c r="C5" s="221"/>
      <c r="D5" s="222"/>
      <c r="E5" s="222"/>
      <c r="F5" s="223"/>
      <c r="G5" s="13" t="s">
        <v>8</v>
      </c>
      <c r="H5" s="14"/>
      <c r="I5" s="14"/>
      <c r="J5" s="15"/>
      <c r="K5" s="2"/>
      <c r="L5" s="11" t="s">
        <v>9</v>
      </c>
      <c r="M5" s="12"/>
      <c r="N5" s="2"/>
      <c r="O5" s="3"/>
    </row>
    <row r="6" spans="1:25" s="4" customFormat="1" ht="15" x14ac:dyDescent="0.25">
      <c r="A6" s="1"/>
      <c r="B6" s="7" t="s">
        <v>10</v>
      </c>
      <c r="C6" s="200"/>
      <c r="D6" s="201"/>
      <c r="E6" s="201"/>
      <c r="F6" s="203"/>
      <c r="G6" s="13" t="s">
        <v>11</v>
      </c>
      <c r="H6" s="231" t="s">
        <v>12</v>
      </c>
      <c r="I6" s="232"/>
      <c r="J6" s="233"/>
      <c r="K6" s="2"/>
      <c r="L6" s="16" t="s">
        <v>13</v>
      </c>
      <c r="M6" s="17"/>
      <c r="N6" s="2"/>
      <c r="O6" s="3"/>
    </row>
    <row r="7" spans="1:25" s="4" customFormat="1" ht="15" x14ac:dyDescent="0.25">
      <c r="A7" s="1"/>
      <c r="B7" s="18" t="s">
        <v>14</v>
      </c>
      <c r="C7" s="204"/>
      <c r="D7" s="205"/>
      <c r="E7" s="205"/>
      <c r="F7" s="212"/>
      <c r="G7" s="19" t="s">
        <v>15</v>
      </c>
      <c r="H7" s="19" t="s">
        <v>16</v>
      </c>
      <c r="I7" s="19"/>
      <c r="J7" s="20"/>
      <c r="K7" s="2"/>
      <c r="L7" s="2"/>
      <c r="M7" s="2"/>
      <c r="N7" s="2"/>
      <c r="O7" s="3"/>
    </row>
    <row r="8" spans="1:25" s="4" customFormat="1" ht="15" x14ac:dyDescent="0.25">
      <c r="A8" s="1"/>
      <c r="B8" s="219" t="s">
        <v>17</v>
      </c>
      <c r="C8" s="220"/>
      <c r="D8" s="220"/>
      <c r="E8" s="220"/>
      <c r="F8" s="230"/>
      <c r="G8" s="19"/>
      <c r="H8" s="19"/>
      <c r="I8" s="19"/>
      <c r="J8" s="20"/>
      <c r="K8" s="2"/>
      <c r="L8" s="8" t="s">
        <v>18</v>
      </c>
      <c r="M8" s="9">
        <v>1</v>
      </c>
      <c r="N8" s="2"/>
      <c r="O8" s="3"/>
    </row>
    <row r="9" spans="1:25" s="4" customFormat="1" ht="15" x14ac:dyDescent="0.25">
      <c r="A9" s="1"/>
      <c r="B9" s="7" t="s">
        <v>2</v>
      </c>
      <c r="C9" s="193"/>
      <c r="D9" s="194"/>
      <c r="E9" s="194"/>
      <c r="F9" s="195"/>
      <c r="G9" s="21"/>
      <c r="H9" s="22" t="s">
        <v>19</v>
      </c>
      <c r="I9" s="22" t="s">
        <v>20</v>
      </c>
      <c r="J9" s="23" t="s">
        <v>21</v>
      </c>
      <c r="K9" s="2"/>
      <c r="L9" s="11" t="s">
        <v>22</v>
      </c>
      <c r="M9" s="12"/>
      <c r="N9" s="2"/>
      <c r="O9" s="3"/>
    </row>
    <row r="10" spans="1:25" s="4" customFormat="1" ht="15" x14ac:dyDescent="0.25">
      <c r="A10" s="1"/>
      <c r="B10" s="7" t="s">
        <v>4</v>
      </c>
      <c r="C10" s="200"/>
      <c r="D10" s="201"/>
      <c r="E10" s="201"/>
      <c r="F10" s="203"/>
      <c r="H10" s="24"/>
      <c r="I10" s="25"/>
      <c r="J10" s="26"/>
      <c r="K10" s="2"/>
      <c r="L10" s="11" t="s">
        <v>23</v>
      </c>
      <c r="M10" s="12"/>
      <c r="N10" s="2"/>
      <c r="O10" s="3"/>
    </row>
    <row r="11" spans="1:25" s="4" customFormat="1" ht="15" x14ac:dyDescent="0.25">
      <c r="A11" s="1"/>
      <c r="B11" s="7" t="s">
        <v>7</v>
      </c>
      <c r="C11" s="200"/>
      <c r="D11" s="201"/>
      <c r="E11" s="201"/>
      <c r="F11" s="203"/>
      <c r="G11" s="27"/>
      <c r="H11" s="28" t="s">
        <v>19</v>
      </c>
      <c r="I11" s="22" t="s">
        <v>20</v>
      </c>
      <c r="J11" s="23" t="s">
        <v>21</v>
      </c>
      <c r="K11" s="2"/>
      <c r="L11" s="16" t="s">
        <v>24</v>
      </c>
      <c r="M11" s="17"/>
      <c r="N11" s="2"/>
      <c r="O11" s="3"/>
    </row>
    <row r="12" spans="1:25" s="4" customFormat="1" ht="15" x14ac:dyDescent="0.25">
      <c r="A12" s="1"/>
      <c r="B12" s="7" t="s">
        <v>10</v>
      </c>
      <c r="C12" s="200"/>
      <c r="D12" s="201"/>
      <c r="E12" s="201"/>
      <c r="F12" s="203"/>
      <c r="H12" s="24"/>
      <c r="I12" s="25"/>
      <c r="J12" s="26"/>
      <c r="K12" s="2"/>
      <c r="L12" s="2"/>
      <c r="M12" s="2"/>
      <c r="N12" s="2"/>
      <c r="O12" s="3"/>
      <c r="U12" s="29"/>
      <c r="V12" s="29"/>
      <c r="W12" s="30"/>
      <c r="X12" s="29"/>
    </row>
    <row r="13" spans="1:25" s="4" customFormat="1" ht="15" x14ac:dyDescent="0.25">
      <c r="A13" s="1"/>
      <c r="B13" s="18" t="s">
        <v>14</v>
      </c>
      <c r="C13" s="204"/>
      <c r="D13" s="205"/>
      <c r="E13" s="205"/>
      <c r="F13" s="212"/>
      <c r="G13" s="216" t="str">
        <f>IF(M8=2,"Terminwunsch? Profitieren Sie von unserem Pro.Line Service","")</f>
        <v/>
      </c>
      <c r="H13" s="217"/>
      <c r="I13" s="217"/>
      <c r="J13" s="218"/>
      <c r="K13" s="2"/>
      <c r="L13" s="2"/>
      <c r="M13" s="31"/>
      <c r="N13" s="2"/>
      <c r="O13" s="3"/>
      <c r="T13" s="32"/>
      <c r="Y13" s="32"/>
    </row>
    <row r="14" spans="1:25" s="4" customFormat="1" ht="15" x14ac:dyDescent="0.25">
      <c r="A14" s="1"/>
      <c r="B14" s="219" t="s">
        <v>25</v>
      </c>
      <c r="C14" s="220"/>
      <c r="D14" s="220"/>
      <c r="E14" s="220"/>
      <c r="F14" s="220"/>
      <c r="G14" s="22" t="s">
        <v>26</v>
      </c>
      <c r="H14" s="33"/>
      <c r="I14" s="33"/>
      <c r="J14" s="34"/>
      <c r="K14" s="2"/>
      <c r="L14" s="2"/>
      <c r="M14" s="2"/>
      <c r="N14" s="2"/>
      <c r="O14" s="3"/>
      <c r="U14" s="29"/>
      <c r="V14" s="29"/>
      <c r="W14" s="29"/>
      <c r="X14" s="29"/>
    </row>
    <row r="15" spans="1:25" s="4" customFormat="1" ht="15" x14ac:dyDescent="0.25">
      <c r="A15" s="1"/>
      <c r="B15" s="7" t="s">
        <v>2</v>
      </c>
      <c r="C15" s="193"/>
      <c r="D15" s="194"/>
      <c r="E15" s="194"/>
      <c r="F15" s="195"/>
      <c r="G15" s="35" t="s">
        <v>2</v>
      </c>
      <c r="H15" s="193"/>
      <c r="I15" s="194"/>
      <c r="J15" s="196"/>
      <c r="K15" s="2"/>
      <c r="L15" s="2"/>
      <c r="M15" s="2"/>
      <c r="N15" s="2"/>
      <c r="O15" s="3"/>
      <c r="U15" s="29"/>
      <c r="V15" s="29"/>
      <c r="W15" s="29"/>
      <c r="X15" s="29"/>
    </row>
    <row r="16" spans="1:25" s="4" customFormat="1" ht="15" x14ac:dyDescent="0.25">
      <c r="A16" s="1"/>
      <c r="B16" s="7" t="s">
        <v>4</v>
      </c>
      <c r="C16" s="200"/>
      <c r="D16" s="201"/>
      <c r="E16" s="201"/>
      <c r="F16" s="203"/>
      <c r="G16" s="35" t="s">
        <v>4</v>
      </c>
      <c r="H16" s="200"/>
      <c r="I16" s="201"/>
      <c r="J16" s="202"/>
      <c r="K16" s="2"/>
      <c r="L16" s="2"/>
      <c r="M16" s="2"/>
      <c r="N16" s="2"/>
      <c r="O16" s="3"/>
    </row>
    <row r="17" spans="1:18" s="4" customFormat="1" ht="15.75" thickBot="1" x14ac:dyDescent="0.3">
      <c r="A17" s="1"/>
      <c r="B17" s="7" t="s">
        <v>7</v>
      </c>
      <c r="C17" s="221"/>
      <c r="D17" s="222"/>
      <c r="E17" s="222"/>
      <c r="F17" s="223"/>
      <c r="G17" s="35" t="s">
        <v>7</v>
      </c>
      <c r="H17" s="200"/>
      <c r="I17" s="201"/>
      <c r="J17" s="202"/>
      <c r="K17" s="36" t="s">
        <v>27</v>
      </c>
      <c r="L17" s="2"/>
      <c r="M17" s="2"/>
      <c r="N17" s="2"/>
      <c r="O17" s="3"/>
    </row>
    <row r="18" spans="1:18" s="4" customFormat="1" ht="15" x14ac:dyDescent="0.25">
      <c r="A18" s="1"/>
      <c r="B18" s="7" t="s">
        <v>10</v>
      </c>
      <c r="C18" s="200"/>
      <c r="D18" s="201"/>
      <c r="E18" s="201"/>
      <c r="F18" s="203"/>
      <c r="G18" s="35" t="s">
        <v>10</v>
      </c>
      <c r="H18" s="200"/>
      <c r="I18" s="201"/>
      <c r="J18" s="202"/>
      <c r="K18" s="224" t="str">
        <f>IF((OR(F26&gt;239,F27&gt;239,F28&gt;239,F29&gt;239,F30&gt;239)),"L","")</f>
        <v/>
      </c>
      <c r="L18" s="225"/>
      <c r="M18" s="225"/>
      <c r="N18" s="226"/>
      <c r="O18" s="3"/>
    </row>
    <row r="19" spans="1:18" s="4" customFormat="1" ht="15" x14ac:dyDescent="0.25">
      <c r="A19" s="1"/>
      <c r="B19" s="18" t="s">
        <v>14</v>
      </c>
      <c r="C19" s="204"/>
      <c r="D19" s="205"/>
      <c r="E19" s="205"/>
      <c r="F19" s="212"/>
      <c r="G19" s="37" t="s">
        <v>14</v>
      </c>
      <c r="H19" s="204"/>
      <c r="I19" s="205"/>
      <c r="J19" s="206"/>
      <c r="K19" s="213" t="str">
        <f>IF((OR(G26&gt;240,G27&gt;240,G28&gt;240,G29&gt;240,G30&gt;240)),"X","")</f>
        <v/>
      </c>
      <c r="L19" s="214"/>
      <c r="M19" s="214"/>
      <c r="N19" s="215"/>
      <c r="O19" s="38"/>
    </row>
    <row r="20" spans="1:18" s="4" customFormat="1" ht="15.75" thickBot="1" x14ac:dyDescent="0.3">
      <c r="A20" s="1"/>
      <c r="B20" s="188" t="s">
        <v>28</v>
      </c>
      <c r="C20" s="189"/>
      <c r="D20" s="189"/>
      <c r="E20" s="189"/>
      <c r="F20" s="39"/>
      <c r="G20" s="40"/>
      <c r="H20" s="40"/>
      <c r="I20" s="40"/>
      <c r="J20" s="41"/>
      <c r="K20" s="190" t="str">
        <f>IF((OR(H26&gt;230,H27&gt;230,H28&gt;230,H29&gt;230,H30&gt;230)),"X","")</f>
        <v/>
      </c>
      <c r="L20" s="191"/>
      <c r="M20" s="191"/>
      <c r="N20" s="192"/>
      <c r="O20"/>
      <c r="P20"/>
      <c r="Q20"/>
      <c r="R20"/>
    </row>
    <row r="21" spans="1:18" s="4" customFormat="1" ht="15" x14ac:dyDescent="0.25">
      <c r="A21" s="1"/>
      <c r="B21" s="7" t="s">
        <v>29</v>
      </c>
      <c r="C21" s="193"/>
      <c r="D21" s="194"/>
      <c r="E21" s="194"/>
      <c r="F21" s="195"/>
      <c r="G21" s="42" t="s">
        <v>30</v>
      </c>
      <c r="H21" s="193"/>
      <c r="I21" s="194"/>
      <c r="J21" s="196"/>
      <c r="K21" s="2"/>
      <c r="L21" s="2"/>
      <c r="M21" s="2"/>
      <c r="N21" s="2"/>
      <c r="O21" s="3"/>
    </row>
    <row r="22" spans="1:18" s="4" customFormat="1" ht="15" x14ac:dyDescent="0.25">
      <c r="A22" s="1"/>
      <c r="B22" s="7" t="s">
        <v>31</v>
      </c>
      <c r="C22" s="197"/>
      <c r="D22" s="198"/>
      <c r="E22" s="198"/>
      <c r="F22" s="199"/>
      <c r="G22" s="42" t="s">
        <v>32</v>
      </c>
      <c r="H22" s="200"/>
      <c r="I22" s="201"/>
      <c r="J22" s="202"/>
      <c r="K22" s="43" t="s">
        <v>33</v>
      </c>
      <c r="L22" s="44"/>
      <c r="M22" s="2"/>
      <c r="N22" s="2"/>
      <c r="O22" s="3"/>
    </row>
    <row r="23" spans="1:18" s="4" customFormat="1" ht="15" x14ac:dyDescent="0.25">
      <c r="A23" s="1"/>
      <c r="B23" s="7" t="s">
        <v>34</v>
      </c>
      <c r="C23" s="200"/>
      <c r="D23" s="201"/>
      <c r="E23" s="201"/>
      <c r="F23" s="203"/>
      <c r="G23" s="42" t="s">
        <v>35</v>
      </c>
      <c r="H23" s="204"/>
      <c r="I23" s="205"/>
      <c r="J23" s="206"/>
      <c r="K23" s="45" t="b">
        <f>IF(OR(L25=2,L26=2,L27=2,L28=2,L29=2),TRUE,FALSE)</f>
        <v>0</v>
      </c>
      <c r="L23" s="46" t="b">
        <f>IF(K23=TRUE,FALSE,TRUE)</f>
        <v>1</v>
      </c>
      <c r="M23" s="2"/>
      <c r="N23" s="2"/>
      <c r="O23" s="3"/>
    </row>
    <row r="24" spans="1:18" s="4" customFormat="1" ht="15" x14ac:dyDescent="0.25">
      <c r="A24" s="1"/>
      <c r="B24" s="18" t="s">
        <v>31</v>
      </c>
      <c r="C24" s="207"/>
      <c r="D24" s="208"/>
      <c r="E24" s="208"/>
      <c r="F24" s="209"/>
      <c r="G24" s="40"/>
      <c r="H24" s="40"/>
      <c r="I24" s="40"/>
      <c r="J24" s="47"/>
      <c r="K24" s="48"/>
      <c r="L24" s="49"/>
      <c r="M24" s="2"/>
      <c r="N24" s="2"/>
      <c r="O24" s="3"/>
    </row>
    <row r="25" spans="1:18" s="4" customFormat="1" ht="20.25" customHeight="1" x14ac:dyDescent="0.25">
      <c r="A25" s="1"/>
      <c r="B25" s="210" t="s">
        <v>109</v>
      </c>
      <c r="C25" s="211"/>
      <c r="D25" s="50" t="s">
        <v>36</v>
      </c>
      <c r="E25" s="51" t="s">
        <v>37</v>
      </c>
      <c r="F25" s="51" t="s">
        <v>38</v>
      </c>
      <c r="G25" s="51" t="s">
        <v>39</v>
      </c>
      <c r="H25" s="51" t="s">
        <v>40</v>
      </c>
      <c r="I25" s="51" t="s">
        <v>41</v>
      </c>
      <c r="J25" s="52" t="s">
        <v>42</v>
      </c>
      <c r="K25" s="48" t="s">
        <v>43</v>
      </c>
      <c r="L25" s="49">
        <v>1</v>
      </c>
      <c r="M25" s="53" t="s">
        <v>44</v>
      </c>
      <c r="N25" s="2"/>
      <c r="O25" s="3"/>
    </row>
    <row r="26" spans="1:18" s="4" customFormat="1" ht="20.25" customHeight="1" x14ac:dyDescent="0.25">
      <c r="A26" s="1"/>
      <c r="B26" s="183" t="s">
        <v>45</v>
      </c>
      <c r="C26" s="184"/>
      <c r="D26" s="54"/>
      <c r="E26" s="55"/>
      <c r="F26" s="56"/>
      <c r="G26" s="56"/>
      <c r="H26" s="56"/>
      <c r="I26" s="57"/>
      <c r="J26" s="58"/>
      <c r="K26" s="48" t="s">
        <v>46</v>
      </c>
      <c r="L26" s="49">
        <v>1</v>
      </c>
      <c r="M26" s="59" t="str">
        <f>IF(NOT(D26=""),D26*(F26*G26*H26/1000),"")</f>
        <v/>
      </c>
      <c r="N26" s="2"/>
      <c r="O26" s="3"/>
    </row>
    <row r="27" spans="1:18" s="4" customFormat="1" ht="20.25" customHeight="1" x14ac:dyDescent="0.25">
      <c r="A27" s="1"/>
      <c r="B27" s="183" t="s">
        <v>45</v>
      </c>
      <c r="C27" s="184"/>
      <c r="D27" s="54"/>
      <c r="E27" s="55"/>
      <c r="F27" s="56"/>
      <c r="G27" s="56"/>
      <c r="H27" s="56"/>
      <c r="I27" s="56"/>
      <c r="J27" s="58"/>
      <c r="K27" s="48" t="s">
        <v>47</v>
      </c>
      <c r="L27" s="49">
        <v>1</v>
      </c>
      <c r="M27" s="59" t="str">
        <f>IF(NOT(D27=""),D27*(F27*G27*H27/1000),"")</f>
        <v/>
      </c>
      <c r="N27" s="2"/>
      <c r="O27" s="3"/>
    </row>
    <row r="28" spans="1:18" s="4" customFormat="1" ht="20.25" customHeight="1" x14ac:dyDescent="0.25">
      <c r="A28" s="1"/>
      <c r="B28" s="183" t="s">
        <v>45</v>
      </c>
      <c r="C28" s="184"/>
      <c r="D28" s="54"/>
      <c r="E28" s="55"/>
      <c r="F28" s="56"/>
      <c r="G28" s="56"/>
      <c r="H28" s="56"/>
      <c r="I28" s="56"/>
      <c r="J28" s="60"/>
      <c r="K28" s="48" t="s">
        <v>48</v>
      </c>
      <c r="L28" s="49">
        <v>1</v>
      </c>
      <c r="M28" s="59" t="str">
        <f>IF(NOT(D28=""),D28*(F28*G28*H28/1000),"")</f>
        <v/>
      </c>
      <c r="N28" s="2"/>
      <c r="O28" s="3"/>
    </row>
    <row r="29" spans="1:18" s="68" customFormat="1" ht="20.25" customHeight="1" x14ac:dyDescent="0.25">
      <c r="A29" s="1"/>
      <c r="B29" s="185" t="s">
        <v>45</v>
      </c>
      <c r="C29" s="186"/>
      <c r="D29" s="61"/>
      <c r="E29" s="62"/>
      <c r="F29" s="63"/>
      <c r="G29" s="63"/>
      <c r="H29" s="64"/>
      <c r="I29" s="56"/>
      <c r="J29" s="60"/>
      <c r="K29" s="48" t="s">
        <v>49</v>
      </c>
      <c r="L29" s="65">
        <v>1</v>
      </c>
      <c r="M29" s="59" t="str">
        <f>IF(NOT(D29=""),D29*(F29*G29*H29/1000),"")</f>
        <v/>
      </c>
      <c r="N29" s="66"/>
      <c r="O29" s="67"/>
    </row>
    <row r="30" spans="1:18" s="4" customFormat="1" ht="20.25" customHeight="1" x14ac:dyDescent="0.2">
      <c r="A30" s="69"/>
      <c r="B30" s="185" t="s">
        <v>45</v>
      </c>
      <c r="C30" s="186"/>
      <c r="D30" s="61"/>
      <c r="E30" s="62"/>
      <c r="F30" s="63"/>
      <c r="G30" s="63"/>
      <c r="H30" s="63"/>
      <c r="I30" s="63"/>
      <c r="J30" s="115"/>
      <c r="K30" s="48" t="s">
        <v>50</v>
      </c>
      <c r="L30" s="49"/>
      <c r="M30" s="70" t="str">
        <f>IF(NOT(D30=""),D30*(F30*G30*H30/1000),"")</f>
        <v/>
      </c>
      <c r="N30" s="2"/>
      <c r="O30" s="3"/>
    </row>
    <row r="31" spans="1:18" ht="15" thickBot="1" x14ac:dyDescent="0.25">
      <c r="B31" s="133"/>
      <c r="C31" s="134"/>
      <c r="D31" s="118">
        <f>SUM(D26:D30)</f>
        <v>0</v>
      </c>
      <c r="E31" s="120" t="s">
        <v>102</v>
      </c>
      <c r="F31" s="119">
        <f>IF(NOT(SUM(M26:M30)=""),SUM(M26:M30)/1000,"")</f>
        <v>0</v>
      </c>
      <c r="G31" s="135" t="s">
        <v>103</v>
      </c>
      <c r="H31" s="136"/>
      <c r="I31" s="117">
        <f>IF(NOT(SUM(I26:I30)=""),SUM(I26:I30),"")</f>
        <v>0</v>
      </c>
      <c r="J31" s="116">
        <f>IF(NOT(SUM(J26:J30)=""),SUM(J26:J30),"")</f>
        <v>0</v>
      </c>
      <c r="K31" s="113" t="s">
        <v>101</v>
      </c>
      <c r="L31" s="114"/>
    </row>
    <row r="32" spans="1:18" s="4" customFormat="1" ht="16.5" customHeight="1" x14ac:dyDescent="0.25">
      <c r="A32" s="1"/>
      <c r="B32" s="187" t="s">
        <v>51</v>
      </c>
      <c r="C32" s="182"/>
      <c r="D32" s="175" t="str">
        <f>IF(K18="L","ACHTUNG Längenzuschlag / Mehrkosten","")</f>
        <v/>
      </c>
      <c r="E32" s="175"/>
      <c r="F32" s="175"/>
      <c r="G32" s="176"/>
      <c r="H32" s="71" t="s">
        <v>52</v>
      </c>
      <c r="I32" s="40"/>
      <c r="J32" s="6"/>
      <c r="K32" s="48" t="s">
        <v>53</v>
      </c>
      <c r="L32" s="49"/>
      <c r="M32" s="2"/>
      <c r="N32" s="2"/>
      <c r="O32" s="3"/>
    </row>
    <row r="33" spans="1:18" s="4" customFormat="1" ht="15" customHeight="1" x14ac:dyDescent="0.25">
      <c r="A33" s="1"/>
      <c r="B33" s="173"/>
      <c r="C33" s="174"/>
      <c r="D33" s="175"/>
      <c r="E33" s="175"/>
      <c r="F33" s="175"/>
      <c r="G33" s="176"/>
      <c r="H33" s="167" t="str">
        <f>IF(K23=TRUE,"Lademitteltauschgebühr muss lt. Tarifvereinbarung geregelt sein, ansonsten bitte um Nachfrage bei unserem Verkaufsinnendienst oder Ihrem Kundenbetreuer.
HINWEIS: Europaletten, die nicht getauscht werden, müssen bei Verpackung als ENP angegeben werden."," ")</f>
        <v xml:space="preserve"> </v>
      </c>
      <c r="I33" s="168"/>
      <c r="J33" s="169"/>
      <c r="K33" s="48" t="s">
        <v>54</v>
      </c>
      <c r="L33" s="49"/>
      <c r="M33" s="2"/>
      <c r="N33" s="2"/>
      <c r="O33" s="3"/>
      <c r="P33" s="3"/>
      <c r="Q33" s="3"/>
      <c r="R33" s="3"/>
    </row>
    <row r="34" spans="1:18" s="4" customFormat="1" ht="15" customHeight="1" x14ac:dyDescent="0.25">
      <c r="A34" s="1"/>
      <c r="B34" s="173"/>
      <c r="C34" s="174"/>
      <c r="D34" s="175" t="str">
        <f>IF((OR(K18="L", K19="X",K20="X")),"ACHTUNG nicht Sammelgutkonform","")</f>
        <v/>
      </c>
      <c r="E34" s="175"/>
      <c r="F34" s="175"/>
      <c r="G34" s="176"/>
      <c r="H34" s="167"/>
      <c r="I34" s="168"/>
      <c r="J34" s="169"/>
      <c r="K34" s="48" t="s">
        <v>55</v>
      </c>
      <c r="L34" s="49"/>
      <c r="M34" s="2"/>
      <c r="N34" s="2"/>
      <c r="O34" s="3"/>
      <c r="P34" s="3"/>
      <c r="Q34" s="3"/>
      <c r="R34" s="3"/>
    </row>
    <row r="35" spans="1:18" s="4" customFormat="1" ht="15" customHeight="1" x14ac:dyDescent="0.25">
      <c r="A35" s="1"/>
      <c r="B35" s="173"/>
      <c r="C35" s="174"/>
      <c r="D35" s="175"/>
      <c r="E35" s="175"/>
      <c r="F35" s="175"/>
      <c r="G35" s="176"/>
      <c r="H35" s="167"/>
      <c r="I35" s="168"/>
      <c r="J35" s="169"/>
      <c r="K35" s="72" t="s">
        <v>56</v>
      </c>
      <c r="L35" s="73"/>
      <c r="M35" s="2"/>
      <c r="N35" s="2"/>
      <c r="O35" s="3"/>
      <c r="P35" s="3"/>
      <c r="Q35" s="3"/>
      <c r="R35" s="3"/>
    </row>
    <row r="36" spans="1:18" s="4" customFormat="1" ht="15.75" thickBot="1" x14ac:dyDescent="0.3">
      <c r="A36" s="1"/>
      <c r="B36" s="177"/>
      <c r="C36" s="178"/>
      <c r="D36" s="175"/>
      <c r="E36" s="175"/>
      <c r="F36" s="175"/>
      <c r="G36" s="176"/>
      <c r="H36" s="167"/>
      <c r="I36" s="168"/>
      <c r="J36" s="169"/>
      <c r="K36" s="2"/>
      <c r="L36" s="2"/>
      <c r="M36" s="2"/>
      <c r="N36" s="2"/>
      <c r="O36" s="3"/>
    </row>
    <row r="37" spans="1:18" s="4" customFormat="1" ht="15" x14ac:dyDescent="0.25">
      <c r="A37" s="74"/>
      <c r="B37" s="71"/>
      <c r="C37" s="5"/>
      <c r="D37" s="75"/>
      <c r="E37" s="76"/>
      <c r="F37" s="40"/>
      <c r="G37" s="40"/>
      <c r="H37" s="167"/>
      <c r="I37" s="168"/>
      <c r="J37" s="169"/>
      <c r="K37" s="43" t="s">
        <v>57</v>
      </c>
      <c r="L37" s="44"/>
      <c r="M37" s="77" t="s">
        <v>58</v>
      </c>
      <c r="N37" s="44"/>
      <c r="O37" s="3"/>
    </row>
    <row r="38" spans="1:18" s="4" customFormat="1" ht="15.75" thickBot="1" x14ac:dyDescent="0.3">
      <c r="A38" s="74"/>
      <c r="B38" s="78" t="s">
        <v>59</v>
      </c>
      <c r="C38" s="5"/>
      <c r="D38" s="5"/>
      <c r="E38" s="6"/>
      <c r="F38" s="40"/>
      <c r="G38" s="40"/>
      <c r="H38" s="170"/>
      <c r="I38" s="171"/>
      <c r="J38" s="172"/>
      <c r="K38" s="48" t="s">
        <v>60</v>
      </c>
      <c r="L38" s="49">
        <v>2</v>
      </c>
      <c r="M38" s="79" t="s">
        <v>61</v>
      </c>
      <c r="N38" s="49">
        <v>1</v>
      </c>
      <c r="O38" s="3"/>
    </row>
    <row r="39" spans="1:18" s="4" customFormat="1" ht="15" x14ac:dyDescent="0.25">
      <c r="A39" s="74"/>
      <c r="B39" s="80"/>
      <c r="C39" s="179"/>
      <c r="D39" s="180"/>
      <c r="E39" s="6"/>
      <c r="F39" s="81" t="s">
        <v>62</v>
      </c>
      <c r="G39" s="181" t="s">
        <v>63</v>
      </c>
      <c r="H39" s="182"/>
      <c r="I39" s="40"/>
      <c r="J39" s="82"/>
      <c r="K39" s="48" t="s">
        <v>64</v>
      </c>
      <c r="L39" s="49"/>
      <c r="M39" s="83" t="s">
        <v>65</v>
      </c>
      <c r="N39" s="73"/>
      <c r="O39" s="3"/>
    </row>
    <row r="40" spans="1:18" s="4" customFormat="1" ht="15.75" thickBot="1" x14ac:dyDescent="0.3">
      <c r="A40" s="74"/>
      <c r="B40" s="84"/>
      <c r="C40" s="5"/>
      <c r="D40" s="5"/>
      <c r="E40" s="6"/>
      <c r="G40" s="159"/>
      <c r="H40" s="160"/>
      <c r="I40" s="40"/>
      <c r="J40" s="85"/>
      <c r="K40" s="48" t="s">
        <v>66</v>
      </c>
      <c r="L40" s="49"/>
      <c r="M40" s="2"/>
      <c r="N40" s="2"/>
      <c r="O40" s="3"/>
    </row>
    <row r="41" spans="1:18" s="4" customFormat="1" ht="15" x14ac:dyDescent="0.25">
      <c r="A41" s="74"/>
      <c r="B41" s="84"/>
      <c r="C41" s="5"/>
      <c r="D41" s="161" t="s">
        <v>67</v>
      </c>
      <c r="E41" s="162"/>
      <c r="F41" s="163" t="s">
        <v>68</v>
      </c>
      <c r="G41" s="164"/>
      <c r="H41" s="86"/>
      <c r="I41" s="40"/>
      <c r="J41" s="85"/>
      <c r="K41" s="48" t="s">
        <v>69</v>
      </c>
      <c r="L41" s="49"/>
      <c r="M41" s="77" t="s">
        <v>70</v>
      </c>
      <c r="N41" s="44">
        <v>1</v>
      </c>
      <c r="O41" s="3"/>
    </row>
    <row r="42" spans="1:18" s="4" customFormat="1" ht="15" customHeight="1" thickBot="1" x14ac:dyDescent="0.3">
      <c r="A42" s="1"/>
      <c r="B42" s="87"/>
      <c r="C42" s="88"/>
      <c r="D42" s="88"/>
      <c r="E42" s="89"/>
      <c r="F42" s="165" t="s">
        <v>70</v>
      </c>
      <c r="G42" s="166"/>
      <c r="J42" s="90"/>
      <c r="K42" s="48" t="s">
        <v>71</v>
      </c>
      <c r="L42" s="49"/>
      <c r="M42" s="79" t="s">
        <v>72</v>
      </c>
      <c r="N42" s="49"/>
      <c r="O42" s="3"/>
    </row>
    <row r="43" spans="1:18" s="4" customFormat="1" ht="15" customHeight="1" thickBot="1" x14ac:dyDescent="0.3">
      <c r="A43" s="1"/>
      <c r="B43" s="91" t="s">
        <v>73</v>
      </c>
      <c r="C43" s="92"/>
      <c r="D43" s="40"/>
      <c r="E43" s="40"/>
      <c r="F43" s="40"/>
      <c r="G43" s="40"/>
      <c r="H43" s="40"/>
      <c r="I43" s="40"/>
      <c r="J43" s="85"/>
      <c r="K43" s="48" t="s">
        <v>74</v>
      </c>
      <c r="L43" s="49"/>
      <c r="M43" s="79" t="s">
        <v>75</v>
      </c>
      <c r="N43" s="49"/>
      <c r="O43" s="3"/>
    </row>
    <row r="44" spans="1:18" s="4" customFormat="1" ht="15" customHeight="1" x14ac:dyDescent="0.25">
      <c r="A44" s="1"/>
      <c r="B44" s="93" t="s">
        <v>76</v>
      </c>
      <c r="C44" s="94" t="s">
        <v>37</v>
      </c>
      <c r="D44" s="95" t="s">
        <v>77</v>
      </c>
      <c r="E44" s="95" t="s">
        <v>78</v>
      </c>
      <c r="F44" s="96" t="s">
        <v>79</v>
      </c>
      <c r="G44" s="40"/>
      <c r="H44" s="97" t="s">
        <v>80</v>
      </c>
      <c r="I44" s="97"/>
      <c r="J44" s="41"/>
      <c r="K44" s="48" t="s">
        <v>81</v>
      </c>
      <c r="L44" s="49"/>
      <c r="M44" s="79" t="s">
        <v>82</v>
      </c>
      <c r="N44" s="49"/>
      <c r="O44" s="3"/>
    </row>
    <row r="45" spans="1:18" s="4" customFormat="1" ht="14.25" customHeight="1" x14ac:dyDescent="0.25">
      <c r="A45" s="1"/>
      <c r="B45" s="98"/>
      <c r="C45" s="99"/>
      <c r="D45" s="99"/>
      <c r="E45" s="99"/>
      <c r="F45" s="100"/>
      <c r="G45" s="40"/>
      <c r="H45" s="137" t="s">
        <v>83</v>
      </c>
      <c r="I45" s="138"/>
      <c r="J45" s="101"/>
      <c r="K45" s="48" t="s">
        <v>84</v>
      </c>
      <c r="L45" s="49"/>
      <c r="M45" s="83" t="s">
        <v>85</v>
      </c>
      <c r="N45" s="73"/>
      <c r="O45" s="3"/>
    </row>
    <row r="46" spans="1:18" s="4" customFormat="1" ht="14.25" customHeight="1" x14ac:dyDescent="0.25">
      <c r="A46" s="1"/>
      <c r="B46" s="98"/>
      <c r="C46" s="99"/>
      <c r="D46" s="99"/>
      <c r="E46" s="99"/>
      <c r="F46" s="100"/>
      <c r="G46" s="40"/>
      <c r="H46" s="137" t="s">
        <v>86</v>
      </c>
      <c r="I46" s="138"/>
      <c r="J46" s="101"/>
      <c r="K46" s="72" t="s">
        <v>87</v>
      </c>
      <c r="L46" s="73"/>
      <c r="M46" s="2"/>
      <c r="N46" s="2"/>
      <c r="O46" s="3"/>
    </row>
    <row r="47" spans="1:18" s="4" customFormat="1" ht="15.75" thickBot="1" x14ac:dyDescent="0.3">
      <c r="A47" s="1"/>
      <c r="B47" s="102"/>
      <c r="C47" s="103"/>
      <c r="D47" s="103"/>
      <c r="E47" s="103"/>
      <c r="F47" s="104"/>
      <c r="G47" s="40"/>
      <c r="H47" s="137" t="s">
        <v>88</v>
      </c>
      <c r="I47" s="138"/>
      <c r="J47" s="101"/>
      <c r="K47" s="2"/>
      <c r="L47" s="2"/>
      <c r="M47" s="2"/>
      <c r="N47" s="2"/>
      <c r="O47" s="3"/>
    </row>
    <row r="48" spans="1:18" s="4" customFormat="1" ht="15" customHeight="1" x14ac:dyDescent="0.25">
      <c r="A48" s="1"/>
      <c r="B48" s="105"/>
      <c r="C48" s="40"/>
      <c r="D48" s="40"/>
      <c r="E48" s="40"/>
      <c r="F48" s="40"/>
      <c r="G48" s="40"/>
      <c r="H48" s="137" t="s">
        <v>89</v>
      </c>
      <c r="I48" s="138"/>
      <c r="J48" s="101"/>
      <c r="K48" s="43" t="s">
        <v>62</v>
      </c>
      <c r="L48" s="44"/>
      <c r="M48" s="43" t="s">
        <v>104</v>
      </c>
      <c r="N48" s="44"/>
      <c r="O48" s="3"/>
    </row>
    <row r="49" spans="2:15" s="4" customFormat="1" ht="14.25" customHeight="1" x14ac:dyDescent="0.2">
      <c r="B49" s="106" t="s">
        <v>90</v>
      </c>
      <c r="C49" s="107"/>
      <c r="D49" s="107"/>
      <c r="E49" s="107"/>
      <c r="F49" s="107"/>
      <c r="G49" s="40"/>
      <c r="H49" s="137" t="s">
        <v>91</v>
      </c>
      <c r="I49" s="138"/>
      <c r="J49" s="101"/>
      <c r="K49" s="48" t="s">
        <v>60</v>
      </c>
      <c r="L49" s="49">
        <v>1</v>
      </c>
      <c r="M49" s="4" t="b">
        <f>IF(OR(N50=2,N51=2,N52=2,N53=2,N54=2),TRUE,FALSE)</f>
        <v>0</v>
      </c>
      <c r="N49" s="121" t="b">
        <f>IF(M49=TRUE,FALSE,TRUE)</f>
        <v>1</v>
      </c>
      <c r="O49" s="3"/>
    </row>
    <row r="50" spans="2:15" s="4" customFormat="1" x14ac:dyDescent="0.2">
      <c r="B50" s="139"/>
      <c r="C50" s="140"/>
      <c r="D50" s="140"/>
      <c r="E50" s="140"/>
      <c r="F50" s="141"/>
      <c r="G50" s="40"/>
      <c r="H50" s="137" t="s">
        <v>92</v>
      </c>
      <c r="I50" s="138"/>
      <c r="J50" s="101"/>
      <c r="K50" s="48" t="s">
        <v>93</v>
      </c>
      <c r="L50" s="49"/>
      <c r="M50" s="48" t="s">
        <v>65</v>
      </c>
      <c r="N50" s="49">
        <v>1</v>
      </c>
      <c r="O50" s="3"/>
    </row>
    <row r="51" spans="2:15" s="4" customFormat="1" x14ac:dyDescent="0.2">
      <c r="B51" s="142"/>
      <c r="C51" s="143"/>
      <c r="D51" s="143"/>
      <c r="E51" s="143"/>
      <c r="F51" s="144"/>
      <c r="G51" s="40"/>
      <c r="H51" s="40"/>
      <c r="I51" s="40"/>
      <c r="J51" s="85"/>
      <c r="K51" s="48" t="s">
        <v>94</v>
      </c>
      <c r="L51" s="49"/>
      <c r="M51" s="48" t="s">
        <v>105</v>
      </c>
      <c r="N51" s="49">
        <v>1</v>
      </c>
      <c r="O51" s="3"/>
    </row>
    <row r="52" spans="2:15" s="4" customFormat="1" x14ac:dyDescent="0.2">
      <c r="B52" s="142"/>
      <c r="C52" s="143"/>
      <c r="D52" s="143"/>
      <c r="E52" s="143"/>
      <c r="F52" s="144"/>
      <c r="G52" s="40"/>
      <c r="H52" s="148" t="s">
        <v>95</v>
      </c>
      <c r="I52" s="148"/>
      <c r="J52" s="149"/>
      <c r="K52" s="48" t="s">
        <v>96</v>
      </c>
      <c r="L52" s="49"/>
      <c r="M52" s="48" t="s">
        <v>106</v>
      </c>
      <c r="N52" s="49">
        <v>1</v>
      </c>
      <c r="O52" s="3"/>
    </row>
    <row r="53" spans="2:15" s="4" customFormat="1" x14ac:dyDescent="0.2">
      <c r="B53" s="142"/>
      <c r="C53" s="143"/>
      <c r="D53" s="143"/>
      <c r="E53" s="143"/>
      <c r="F53" s="144"/>
      <c r="G53" s="40"/>
      <c r="H53" s="150"/>
      <c r="I53" s="151"/>
      <c r="J53" s="152"/>
      <c r="K53" s="48" t="s">
        <v>97</v>
      </c>
      <c r="L53" s="49"/>
      <c r="M53" s="48" t="s">
        <v>107</v>
      </c>
      <c r="N53" s="49">
        <v>1</v>
      </c>
      <c r="O53" s="3"/>
    </row>
    <row r="54" spans="2:15" s="4" customFormat="1" x14ac:dyDescent="0.2">
      <c r="B54" s="142"/>
      <c r="C54" s="143"/>
      <c r="D54" s="143"/>
      <c r="E54" s="143"/>
      <c r="F54" s="144"/>
      <c r="G54" s="40"/>
      <c r="H54" s="153"/>
      <c r="I54" s="154"/>
      <c r="J54" s="155"/>
      <c r="K54" s="72" t="s">
        <v>87</v>
      </c>
      <c r="L54" s="73"/>
      <c r="M54" s="83" t="s">
        <v>108</v>
      </c>
      <c r="N54" s="73">
        <v>1</v>
      </c>
      <c r="O54" s="3"/>
    </row>
    <row r="55" spans="2:15" s="4" customFormat="1" x14ac:dyDescent="0.2">
      <c r="B55" s="142"/>
      <c r="C55" s="143"/>
      <c r="D55" s="143"/>
      <c r="E55" s="143"/>
      <c r="F55" s="144"/>
      <c r="G55" s="40"/>
      <c r="H55" s="153"/>
      <c r="I55" s="154"/>
      <c r="J55" s="155"/>
      <c r="K55" s="2"/>
      <c r="L55" s="2"/>
      <c r="M55" s="2"/>
      <c r="N55" s="2"/>
      <c r="O55" s="3"/>
    </row>
    <row r="56" spans="2:15" s="4" customFormat="1" x14ac:dyDescent="0.2">
      <c r="B56" s="142"/>
      <c r="C56" s="143"/>
      <c r="D56" s="143"/>
      <c r="E56" s="143"/>
      <c r="F56" s="144"/>
      <c r="G56" s="40"/>
      <c r="H56" s="153"/>
      <c r="I56" s="154"/>
      <c r="J56" s="155"/>
      <c r="K56" s="2"/>
      <c r="L56" s="2"/>
      <c r="M56" s="2"/>
      <c r="N56" s="2"/>
      <c r="O56" s="3"/>
    </row>
    <row r="57" spans="2:15" s="4" customFormat="1" x14ac:dyDescent="0.2">
      <c r="B57" s="145"/>
      <c r="C57" s="146"/>
      <c r="D57" s="146"/>
      <c r="E57" s="146"/>
      <c r="F57" s="147"/>
      <c r="G57" s="40"/>
      <c r="H57" s="156"/>
      <c r="I57" s="157"/>
      <c r="J57" s="158"/>
      <c r="K57" s="2"/>
      <c r="L57" s="2"/>
      <c r="M57" s="2"/>
      <c r="N57" s="2"/>
      <c r="O57" s="3"/>
    </row>
    <row r="58" spans="2:15" s="4" customFormat="1" x14ac:dyDescent="0.2">
      <c r="B58" s="108"/>
      <c r="C58" s="40"/>
      <c r="D58" s="40"/>
      <c r="E58" s="40"/>
      <c r="F58" s="40"/>
      <c r="G58" s="40"/>
      <c r="H58" s="40"/>
      <c r="I58" s="40"/>
      <c r="J58" s="85"/>
      <c r="K58" s="2"/>
      <c r="L58" s="2"/>
      <c r="M58" s="2"/>
      <c r="N58" s="2"/>
      <c r="O58" s="3"/>
    </row>
    <row r="59" spans="2:15" s="4" customFormat="1" ht="14.25" customHeight="1" x14ac:dyDescent="0.2">
      <c r="B59" s="126" t="s">
        <v>98</v>
      </c>
      <c r="C59" s="127"/>
      <c r="D59" s="127"/>
      <c r="E59" s="127"/>
      <c r="F59" s="127"/>
      <c r="G59" s="127"/>
      <c r="H59" s="127"/>
      <c r="I59" s="127"/>
      <c r="J59" s="128"/>
      <c r="K59" s="2"/>
      <c r="L59" s="2"/>
      <c r="M59" s="2"/>
      <c r="N59" s="2"/>
      <c r="O59" s="3"/>
    </row>
    <row r="60" spans="2:15" s="4" customFormat="1" x14ac:dyDescent="0.2">
      <c r="B60" s="126"/>
      <c r="C60" s="127"/>
      <c r="D60" s="127"/>
      <c r="E60" s="127"/>
      <c r="F60" s="127"/>
      <c r="G60" s="127"/>
      <c r="H60" s="127"/>
      <c r="I60" s="127"/>
      <c r="J60" s="128"/>
      <c r="K60" s="2"/>
      <c r="L60" s="2"/>
      <c r="M60" s="2"/>
      <c r="N60" s="2"/>
      <c r="O60" s="3"/>
    </row>
    <row r="61" spans="2:15" s="4" customFormat="1" x14ac:dyDescent="0.2">
      <c r="B61" s="126"/>
      <c r="C61" s="127"/>
      <c r="D61" s="127"/>
      <c r="E61" s="127"/>
      <c r="F61" s="127"/>
      <c r="G61" s="127"/>
      <c r="H61" s="127"/>
      <c r="I61" s="127"/>
      <c r="J61" s="128"/>
      <c r="K61" s="2"/>
      <c r="L61" s="2"/>
      <c r="M61"/>
      <c r="N61"/>
      <c r="O61" s="3"/>
    </row>
    <row r="62" spans="2:15" s="4" customFormat="1" x14ac:dyDescent="0.2">
      <c r="B62" s="126"/>
      <c r="C62" s="127"/>
      <c r="D62" s="127"/>
      <c r="E62" s="127"/>
      <c r="F62" s="127"/>
      <c r="G62" s="127"/>
      <c r="H62" s="127"/>
      <c r="I62" s="127"/>
      <c r="J62" s="128"/>
      <c r="K62" s="2"/>
      <c r="L62" s="2"/>
      <c r="M62"/>
      <c r="N62"/>
      <c r="O62" s="3"/>
    </row>
    <row r="63" spans="2:15" s="4" customFormat="1" ht="14.25" customHeight="1" x14ac:dyDescent="0.2">
      <c r="B63" s="129" t="s">
        <v>99</v>
      </c>
      <c r="C63" s="130"/>
      <c r="D63" s="130"/>
      <c r="E63" s="109"/>
      <c r="F63" s="109"/>
      <c r="G63" s="110"/>
      <c r="H63" s="110"/>
      <c r="I63" s="110"/>
      <c r="J63" s="111"/>
      <c r="K63" s="2"/>
      <c r="L63" s="2"/>
      <c r="M63"/>
      <c r="N63"/>
      <c r="O63" s="3"/>
    </row>
    <row r="64" spans="2:15" s="4" customFormat="1" ht="15" thickBot="1" x14ac:dyDescent="0.25">
      <c r="B64" s="131" t="s">
        <v>100</v>
      </c>
      <c r="C64" s="132"/>
      <c r="D64" s="132"/>
      <c r="E64" s="132"/>
      <c r="F64" s="132"/>
      <c r="G64" s="112"/>
      <c r="H64" s="112"/>
      <c r="I64" s="112"/>
      <c r="J64" s="89"/>
      <c r="K64" s="2"/>
      <c r="L64" s="2"/>
      <c r="M64"/>
      <c r="N64"/>
      <c r="O64" s="3"/>
    </row>
  </sheetData>
  <sheetProtection algorithmName="SHA-512" hashValue="TUcbzK3rLFATDqEurAdl6vNd7tUImhdqICnIfIdDXdNmmLFBJ+y7lPoXAhVBlYLQu1Klsv9CV5leqbXcg5DFBA==" saltValue="HeJLt+Q9W8KzRZ6Nl6Dp6Q==" spinCount="100000" sheet="1" objects="1" scenarios="1"/>
  <protectedRanges>
    <protectedRange sqref="C9:F13" name="Bereich3_1"/>
    <protectedRange sqref="C3:F7 C15:F19 C21:E24 H10:J10 H12:J12 B26:J30 H21:J23 H15:J19" name="Bereich3"/>
    <protectedRange sqref="B51:G53 B55:F57 B45:F47 F44 I32:I34 B33:C36 K47:K48 G38 B39:D39 K51:K53 J45:J53 J40:J41" name="Bereich3_2"/>
  </protectedRanges>
  <mergeCells count="71">
    <mergeCell ref="C12:F12"/>
    <mergeCell ref="B1:J1"/>
    <mergeCell ref="B2:F2"/>
    <mergeCell ref="C3:F3"/>
    <mergeCell ref="C4:F4"/>
    <mergeCell ref="C5:F5"/>
    <mergeCell ref="C6:F6"/>
    <mergeCell ref="H6:J6"/>
    <mergeCell ref="C7:F7"/>
    <mergeCell ref="B8:F8"/>
    <mergeCell ref="C9:F9"/>
    <mergeCell ref="C10:F10"/>
    <mergeCell ref="C11:F11"/>
    <mergeCell ref="C19:F19"/>
    <mergeCell ref="H19:J19"/>
    <mergeCell ref="K19:N19"/>
    <mergeCell ref="C13:F13"/>
    <mergeCell ref="G13:J13"/>
    <mergeCell ref="B14:F14"/>
    <mergeCell ref="C15:F15"/>
    <mergeCell ref="H15:J15"/>
    <mergeCell ref="C16:F16"/>
    <mergeCell ref="H16:J16"/>
    <mergeCell ref="C17:F17"/>
    <mergeCell ref="H17:J17"/>
    <mergeCell ref="C18:F18"/>
    <mergeCell ref="H18:J18"/>
    <mergeCell ref="K18:N18"/>
    <mergeCell ref="B27:C27"/>
    <mergeCell ref="B20:E20"/>
    <mergeCell ref="K20:N20"/>
    <mergeCell ref="C21:F21"/>
    <mergeCell ref="H21:J21"/>
    <mergeCell ref="C22:F22"/>
    <mergeCell ref="H22:J22"/>
    <mergeCell ref="C23:F23"/>
    <mergeCell ref="H23:J23"/>
    <mergeCell ref="C24:F24"/>
    <mergeCell ref="B25:C25"/>
    <mergeCell ref="B26:C26"/>
    <mergeCell ref="B28:C28"/>
    <mergeCell ref="B29:C29"/>
    <mergeCell ref="B30:C30"/>
    <mergeCell ref="B32:C32"/>
    <mergeCell ref="D32:G33"/>
    <mergeCell ref="B33:C33"/>
    <mergeCell ref="H45:I45"/>
    <mergeCell ref="H46:I46"/>
    <mergeCell ref="H33:J38"/>
    <mergeCell ref="B34:C34"/>
    <mergeCell ref="D34:G36"/>
    <mergeCell ref="B35:C35"/>
    <mergeCell ref="B36:C36"/>
    <mergeCell ref="C39:D39"/>
    <mergeCell ref="G39:H39"/>
    <mergeCell ref="B59:J62"/>
    <mergeCell ref="B63:D63"/>
    <mergeCell ref="B64:F64"/>
    <mergeCell ref="B31:C31"/>
    <mergeCell ref="G31:H31"/>
    <mergeCell ref="H47:I47"/>
    <mergeCell ref="H48:I48"/>
    <mergeCell ref="H49:I49"/>
    <mergeCell ref="B50:F57"/>
    <mergeCell ref="H50:I50"/>
    <mergeCell ref="H52:J52"/>
    <mergeCell ref="H53:J57"/>
    <mergeCell ref="G40:H40"/>
    <mergeCell ref="D41:E41"/>
    <mergeCell ref="F41:G41"/>
    <mergeCell ref="F42:G42"/>
  </mergeCells>
  <conditionalFormatting sqref="G40">
    <cfRule type="expression" dxfId="15" priority="7">
      <formula>IF($H$39="zu deckende Risiken für:",1,0)</formula>
    </cfRule>
  </conditionalFormatting>
  <conditionalFormatting sqref="B42">
    <cfRule type="expression" dxfId="14" priority="8">
      <formula>IF($H$39="Andere:",1,0)</formula>
    </cfRule>
  </conditionalFormatting>
  <conditionalFormatting sqref="D34">
    <cfRule type="containsText" dxfId="13" priority="5" operator="containsText" text="ACHTUNG nicht Sammelgutkonform">
      <formula>NOT(ISERROR(SEARCH("ACHTUNG nicht Sammelgutkonform",D34)))</formula>
    </cfRule>
    <cfRule type="cellIs" dxfId="12" priority="6" operator="equal">
      <formula>"ACHTUNG"</formula>
    </cfRule>
  </conditionalFormatting>
  <conditionalFormatting sqref="D32">
    <cfRule type="containsText" dxfId="11" priority="3" operator="containsText" text="ACHTUNG nicht Sammelgutkonform">
      <formula>NOT(ISERROR(SEARCH("ACHTUNG nicht Sammelgutkonform",D32)))</formula>
    </cfRule>
    <cfRule type="cellIs" dxfId="10" priority="4" operator="equal">
      <formula>"ACHTUNG"</formula>
    </cfRule>
  </conditionalFormatting>
  <conditionalFormatting sqref="D32:G33">
    <cfRule type="containsText" dxfId="9" priority="1" operator="containsText" text="ACHTUNG Längenzuschlag">
      <formula>NOT(ISERROR(SEARCH("ACHTUNG Längenzuschlag",D32)))</formula>
    </cfRule>
    <cfRule type="containsText" dxfId="8" priority="2" operator="containsText" text="ACHTUNG Längenzuschlag">
      <formula>NOT(ISERROR(SEARCH("ACHTUNG Längenzuschlag",D32)))</formula>
    </cfRule>
  </conditionalFormatting>
  <dataValidations count="1">
    <dataValidation type="date" allowBlank="1" showInputMessage="1" showErrorMessage="1" sqref="H10 H12" xr:uid="{00000000-0002-0000-0000-000000000000}">
      <formula1>43466</formula1>
      <formula2>58806</formula2>
    </dataValidation>
  </dataValidations>
  <hyperlinks>
    <hyperlink ref="G13:J13" r:id="rId1" display="https://www.gw-world.com/de/produkte-services/landverkehr/stueckgut-und-sammelgut/" xr:uid="{00000000-0004-0000-0000-000000000000}"/>
    <hyperlink ref="H6" r:id="rId2" xr:uid="{00000000-0004-0000-0000-000001000000}"/>
    <hyperlink ref="D41" r:id="rId3" display="Frankatur?" xr:uid="{00000000-0004-0000-0000-000002000000}"/>
    <hyperlink ref="B64" r:id="rId4" display="http://www.gw-world.ch/impressum/" xr:uid="{00000000-0004-0000-0000-000003000000}"/>
    <hyperlink ref="B63" r:id="rId5" xr:uid="{00000000-0004-0000-0000-000004000000}"/>
  </hyperlinks>
  <pageMargins left="0.7" right="0.7" top="0.78740157499999996" bottom="0.78740157499999996" header="0.3" footer="0.3"/>
  <pageSetup paperSize="9" scale="74"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1032" r:id="rId9" name="Check Box 8">
              <controlPr locked="0" defaultSize="0" autoFill="0" autoLine="0" autoPict="0">
                <anchor moveWithCells="1">
                  <from>
                    <xdr:col>2</xdr:col>
                    <xdr:colOff>0</xdr:colOff>
                    <xdr:row>39</xdr:row>
                    <xdr:rowOff>38100</xdr:rowOff>
                  </from>
                  <to>
                    <xdr:col>2</xdr:col>
                    <xdr:colOff>847725</xdr:colOff>
                    <xdr:row>40</xdr:row>
                    <xdr:rowOff>47625</xdr:rowOff>
                  </to>
                </anchor>
              </controlPr>
            </control>
          </mc:Choice>
        </mc:AlternateContent>
        <mc:AlternateContent xmlns:mc="http://schemas.openxmlformats.org/markup-compatibility/2006">
          <mc:Choice Requires="x14">
            <control shapeId="1033" r:id="rId10" name="Check Box 9">
              <controlPr locked="0" defaultSize="0" autoFill="0" autoLine="0" autoPict="0">
                <anchor moveWithCells="1">
                  <from>
                    <xdr:col>2</xdr:col>
                    <xdr:colOff>0</xdr:colOff>
                    <xdr:row>40</xdr:row>
                    <xdr:rowOff>57150</xdr:rowOff>
                  </from>
                  <to>
                    <xdr:col>2</xdr:col>
                    <xdr:colOff>847725</xdr:colOff>
                    <xdr:row>41</xdr:row>
                    <xdr:rowOff>76200</xdr:rowOff>
                  </to>
                </anchor>
              </controlPr>
            </control>
          </mc:Choice>
        </mc:AlternateContent>
        <mc:AlternateContent xmlns:mc="http://schemas.openxmlformats.org/markup-compatibility/2006">
          <mc:Choice Requires="x14">
            <control shapeId="1034" r:id="rId11" name="Check Box 10">
              <controlPr locked="0" defaultSize="0" autoFill="0" autoLine="0" autoPict="0">
                <anchor moveWithCells="1">
                  <from>
                    <xdr:col>1</xdr:col>
                    <xdr:colOff>66675</xdr:colOff>
                    <xdr:row>39</xdr:row>
                    <xdr:rowOff>38100</xdr:rowOff>
                  </from>
                  <to>
                    <xdr:col>2</xdr:col>
                    <xdr:colOff>9525</xdr:colOff>
                    <xdr:row>40</xdr:row>
                    <xdr:rowOff>38100</xdr:rowOff>
                  </to>
                </anchor>
              </controlPr>
            </control>
          </mc:Choice>
        </mc:AlternateContent>
        <mc:AlternateContent xmlns:mc="http://schemas.openxmlformats.org/markup-compatibility/2006">
          <mc:Choice Requires="x14">
            <control shapeId="1035" r:id="rId12" name="Check Box 11">
              <controlPr locked="0" defaultSize="0" autoFill="0" autoLine="0" autoPict="0">
                <anchor moveWithCells="1">
                  <from>
                    <xdr:col>1</xdr:col>
                    <xdr:colOff>66675</xdr:colOff>
                    <xdr:row>40</xdr:row>
                    <xdr:rowOff>66675</xdr:rowOff>
                  </from>
                  <to>
                    <xdr:col>2</xdr:col>
                    <xdr:colOff>19050</xdr:colOff>
                    <xdr:row>41</xdr:row>
                    <xdr:rowOff>76200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8</xdr:col>
                    <xdr:colOff>95250</xdr:colOff>
                    <xdr:row>30</xdr:row>
                    <xdr:rowOff>171450</xdr:rowOff>
                  </from>
                  <to>
                    <xdr:col>8</xdr:col>
                    <xdr:colOff>695325</xdr:colOff>
                    <xdr:row>32</xdr:row>
                    <xdr:rowOff>28575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8</xdr:col>
                    <xdr:colOff>781050</xdr:colOff>
                    <xdr:row>30</xdr:row>
                    <xdr:rowOff>171450</xdr:rowOff>
                  </from>
                  <to>
                    <xdr:col>9</xdr:col>
                    <xdr:colOff>476250</xdr:colOff>
                    <xdr:row>32</xdr:row>
                    <xdr:rowOff>28575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9</xdr:col>
                    <xdr:colOff>9525</xdr:colOff>
                    <xdr:row>50</xdr:row>
                    <xdr:rowOff>161925</xdr:rowOff>
                  </from>
                  <to>
                    <xdr:col>9</xdr:col>
                    <xdr:colOff>857250</xdr:colOff>
                    <xdr:row>52</xdr:row>
                    <xdr:rowOff>9525</xdr:rowOff>
                  </to>
                </anchor>
              </controlPr>
            </control>
          </mc:Choice>
        </mc:AlternateContent>
        <mc:AlternateContent xmlns:mc="http://schemas.openxmlformats.org/markup-compatibility/2006">
          <mc:Choice Requires="x14">
            <control shapeId="1048" r:id="rId16" name="Drop Down 24">
              <controlPr defaultSize="0" autoLine="0" autoPict="0">
                <anchor moveWithCells="1">
                  <from>
                    <xdr:col>4</xdr:col>
                    <xdr:colOff>9525</xdr:colOff>
                    <xdr:row>25</xdr:row>
                    <xdr:rowOff>9525</xdr:rowOff>
                  </from>
                  <to>
                    <xdr:col>5</xdr:col>
                    <xdr:colOff>9525</xdr:colOff>
                    <xdr:row>25</xdr:row>
                    <xdr:rowOff>247650</xdr:rowOff>
                  </to>
                </anchor>
              </controlPr>
            </control>
          </mc:Choice>
        </mc:AlternateContent>
        <mc:AlternateContent xmlns:mc="http://schemas.openxmlformats.org/markup-compatibility/2006">
          <mc:Choice Requires="x14">
            <control shapeId="1049" r:id="rId17" name="Drop Down 25">
              <controlPr defaultSize="0" autoLine="0" autoPict="0">
                <anchor moveWithCells="1">
                  <from>
                    <xdr:col>4</xdr:col>
                    <xdr:colOff>9525</xdr:colOff>
                    <xdr:row>26</xdr:row>
                    <xdr:rowOff>9525</xdr:rowOff>
                  </from>
                  <to>
                    <xdr:col>5</xdr:col>
                    <xdr:colOff>9525</xdr:colOff>
                    <xdr:row>26</xdr:row>
                    <xdr:rowOff>247650</xdr:rowOff>
                  </to>
                </anchor>
              </controlPr>
            </control>
          </mc:Choice>
        </mc:AlternateContent>
        <mc:AlternateContent xmlns:mc="http://schemas.openxmlformats.org/markup-compatibility/2006">
          <mc:Choice Requires="x14">
            <control shapeId="1050" r:id="rId18" name="Drop Down 26">
              <controlPr defaultSize="0" autoLine="0" autoPict="0">
                <anchor moveWithCells="1">
                  <from>
                    <xdr:col>4</xdr:col>
                    <xdr:colOff>9525</xdr:colOff>
                    <xdr:row>27</xdr:row>
                    <xdr:rowOff>9525</xdr:rowOff>
                  </from>
                  <to>
                    <xdr:col>5</xdr:col>
                    <xdr:colOff>9525</xdr:colOff>
                    <xdr:row>27</xdr:row>
                    <xdr:rowOff>247650</xdr:rowOff>
                  </to>
                </anchor>
              </controlPr>
            </control>
          </mc:Choice>
        </mc:AlternateContent>
        <mc:AlternateContent xmlns:mc="http://schemas.openxmlformats.org/markup-compatibility/2006">
          <mc:Choice Requires="x14">
            <control shapeId="1051" r:id="rId19" name="Drop Down 27">
              <controlPr defaultSize="0" autoLine="0" autoPict="0">
                <anchor moveWithCells="1">
                  <from>
                    <xdr:col>4</xdr:col>
                    <xdr:colOff>9525</xdr:colOff>
                    <xdr:row>28</xdr:row>
                    <xdr:rowOff>9525</xdr:rowOff>
                  </from>
                  <to>
                    <xdr:col>5</xdr:col>
                    <xdr:colOff>9525</xdr:colOff>
                    <xdr:row>28</xdr:row>
                    <xdr:rowOff>247650</xdr:rowOff>
                  </to>
                </anchor>
              </controlPr>
            </control>
          </mc:Choice>
        </mc:AlternateContent>
        <mc:AlternateContent xmlns:mc="http://schemas.openxmlformats.org/markup-compatibility/2006">
          <mc:Choice Requires="x14">
            <control shapeId="1052" r:id="rId20" name="Drop Down 28">
              <controlPr defaultSize="0" autoLine="0" autoPict="0">
                <anchor moveWithCells="1">
                  <from>
                    <xdr:col>4</xdr:col>
                    <xdr:colOff>9525</xdr:colOff>
                    <xdr:row>29</xdr:row>
                    <xdr:rowOff>9525</xdr:rowOff>
                  </from>
                  <to>
                    <xdr:col>5</xdr:col>
                    <xdr:colOff>9525</xdr:colOff>
                    <xdr:row>29</xdr:row>
                    <xdr:rowOff>247650</xdr:rowOff>
                  </to>
                </anchor>
              </controlPr>
            </control>
          </mc:Choice>
        </mc:AlternateContent>
        <mc:AlternateContent xmlns:mc="http://schemas.openxmlformats.org/markup-compatibility/2006">
          <mc:Choice Requires="x14">
            <control shapeId="1057" r:id="rId21" name="Drop Down 33">
              <controlPr defaultSize="0" autoLine="0" autoPict="0">
                <anchor moveWithCells="1">
                  <from>
                    <xdr:col>1</xdr:col>
                    <xdr:colOff>9525</xdr:colOff>
                    <xdr:row>37</xdr:row>
                    <xdr:rowOff>190500</xdr:rowOff>
                  </from>
                  <to>
                    <xdr:col>1</xdr:col>
                    <xdr:colOff>771525</xdr:colOff>
                    <xdr:row>39</xdr:row>
                    <xdr:rowOff>0</xdr:rowOff>
                  </to>
                </anchor>
              </controlPr>
            </control>
          </mc:Choice>
        </mc:AlternateContent>
        <mc:AlternateContent xmlns:mc="http://schemas.openxmlformats.org/markup-compatibility/2006">
          <mc:Choice Requires="x14">
            <control shapeId="1058" r:id="rId22" name="Drop Down 34">
              <controlPr defaultSize="0" autoLine="0" autoPict="0">
                <anchor moveWithCells="1">
                  <from>
                    <xdr:col>5</xdr:col>
                    <xdr:colOff>0</xdr:colOff>
                    <xdr:row>38</xdr:row>
                    <xdr:rowOff>180975</xdr:rowOff>
                  </from>
                  <to>
                    <xdr:col>5</xdr:col>
                    <xdr:colOff>828675</xdr:colOff>
                    <xdr:row>39</xdr:row>
                    <xdr:rowOff>190500</xdr:rowOff>
                  </to>
                </anchor>
              </controlPr>
            </control>
          </mc:Choice>
        </mc:AlternateContent>
        <mc:AlternateContent xmlns:mc="http://schemas.openxmlformats.org/markup-compatibility/2006">
          <mc:Choice Requires="x14">
            <control shapeId="1059" r:id="rId23" name="Drop Down 35">
              <controlPr defaultSize="0" autoLine="0" autoPict="0">
                <anchor moveWithCells="1">
                  <from>
                    <xdr:col>6</xdr:col>
                    <xdr:colOff>9525</xdr:colOff>
                    <xdr:row>10</xdr:row>
                    <xdr:rowOff>180975</xdr:rowOff>
                  </from>
                  <to>
                    <xdr:col>6</xdr:col>
                    <xdr:colOff>914400</xdr:colOff>
                    <xdr:row>12</xdr:row>
                    <xdr:rowOff>0</xdr:rowOff>
                  </to>
                </anchor>
              </controlPr>
            </control>
          </mc:Choice>
        </mc:AlternateContent>
        <mc:AlternateContent xmlns:mc="http://schemas.openxmlformats.org/markup-compatibility/2006">
          <mc:Choice Requires="x14">
            <control shapeId="1060" r:id="rId24" name="Drop Down 36">
              <controlPr defaultSize="0" autoLine="0" autoPict="0">
                <anchor moveWithCells="1">
                  <from>
                    <xdr:col>6</xdr:col>
                    <xdr:colOff>9525</xdr:colOff>
                    <xdr:row>9</xdr:row>
                    <xdr:rowOff>9525</xdr:rowOff>
                  </from>
                  <to>
                    <xdr:col>6</xdr:col>
                    <xdr:colOff>914400</xdr:colOff>
                    <xdr:row>10</xdr:row>
                    <xdr:rowOff>19050</xdr:rowOff>
                  </to>
                </anchor>
              </controlPr>
            </control>
          </mc:Choice>
        </mc:AlternateContent>
        <mc:AlternateContent xmlns:mc="http://schemas.openxmlformats.org/markup-compatibility/2006">
          <mc:Choice Requires="x14">
            <control shapeId="1061" r:id="rId25" name="Drop Down 37">
              <controlPr defaultSize="0" autoLine="0" autoPict="0">
                <anchor moveWithCells="1">
                  <from>
                    <xdr:col>7</xdr:col>
                    <xdr:colOff>9525</xdr:colOff>
                    <xdr:row>40</xdr:row>
                    <xdr:rowOff>0</xdr:rowOff>
                  </from>
                  <to>
                    <xdr:col>8</xdr:col>
                    <xdr:colOff>9525</xdr:colOff>
                    <xdr:row>41</xdr:row>
                    <xdr:rowOff>9525</xdr:rowOff>
                  </to>
                </anchor>
              </controlPr>
            </control>
          </mc:Choice>
        </mc:AlternateContent>
        <mc:AlternateContent xmlns:mc="http://schemas.openxmlformats.org/markup-compatibility/2006">
          <mc:Choice Requires="x14">
            <control shapeId="1062" r:id="rId26" name="Drop Down 38">
              <controlPr defaultSize="0" autoLine="0" autoPict="0">
                <anchor moveWithCells="1">
                  <from>
                    <xdr:col>7</xdr:col>
                    <xdr:colOff>9525</xdr:colOff>
                    <xdr:row>41</xdr:row>
                    <xdr:rowOff>9525</xdr:rowOff>
                  </from>
                  <to>
                    <xdr:col>9</xdr:col>
                    <xdr:colOff>914400</xdr:colOff>
                    <xdr:row>42</xdr:row>
                    <xdr:rowOff>19050</xdr:rowOff>
                  </to>
                </anchor>
              </controlPr>
            </control>
          </mc:Choice>
        </mc:AlternateContent>
        <mc:AlternateContent xmlns:mc="http://schemas.openxmlformats.org/markup-compatibility/2006">
          <mc:Choice Requires="x14">
            <control shapeId="1066" r:id="rId27" name="Drop Down 42">
              <controlPr defaultSize="0" autoLine="0" autoPict="0">
                <anchor moveWithCells="1">
                  <from>
                    <xdr:col>2</xdr:col>
                    <xdr:colOff>657225</xdr:colOff>
                    <xdr:row>25</xdr:row>
                    <xdr:rowOff>9525</xdr:rowOff>
                  </from>
                  <to>
                    <xdr:col>2</xdr:col>
                    <xdr:colOff>1285875</xdr:colOff>
                    <xdr:row>25</xdr:row>
                    <xdr:rowOff>247650</xdr:rowOff>
                  </to>
                </anchor>
              </controlPr>
            </control>
          </mc:Choice>
        </mc:AlternateContent>
        <mc:AlternateContent xmlns:mc="http://schemas.openxmlformats.org/markup-compatibility/2006">
          <mc:Choice Requires="x14">
            <control shapeId="1067" r:id="rId28" name="Drop Down 43">
              <controlPr defaultSize="0" autoLine="0" autoPict="0">
                <anchor moveWithCells="1">
                  <from>
                    <xdr:col>2</xdr:col>
                    <xdr:colOff>657225</xdr:colOff>
                    <xdr:row>26</xdr:row>
                    <xdr:rowOff>9525</xdr:rowOff>
                  </from>
                  <to>
                    <xdr:col>2</xdr:col>
                    <xdr:colOff>1285875</xdr:colOff>
                    <xdr:row>26</xdr:row>
                    <xdr:rowOff>247650</xdr:rowOff>
                  </to>
                </anchor>
              </controlPr>
            </control>
          </mc:Choice>
        </mc:AlternateContent>
        <mc:AlternateContent xmlns:mc="http://schemas.openxmlformats.org/markup-compatibility/2006">
          <mc:Choice Requires="x14">
            <control shapeId="1068" r:id="rId29" name="Drop Down 44">
              <controlPr defaultSize="0" autoLine="0" autoPict="0">
                <anchor moveWithCells="1">
                  <from>
                    <xdr:col>2</xdr:col>
                    <xdr:colOff>657225</xdr:colOff>
                    <xdr:row>28</xdr:row>
                    <xdr:rowOff>19050</xdr:rowOff>
                  </from>
                  <to>
                    <xdr:col>2</xdr:col>
                    <xdr:colOff>1285875</xdr:colOff>
                    <xdr:row>29</xdr:row>
                    <xdr:rowOff>0</xdr:rowOff>
                  </to>
                </anchor>
              </controlPr>
            </control>
          </mc:Choice>
        </mc:AlternateContent>
        <mc:AlternateContent xmlns:mc="http://schemas.openxmlformats.org/markup-compatibility/2006">
          <mc:Choice Requires="x14">
            <control shapeId="1069" r:id="rId30" name="Drop Down 45">
              <controlPr defaultSize="0" autoLine="0" autoPict="0">
                <anchor moveWithCells="1">
                  <from>
                    <xdr:col>2</xdr:col>
                    <xdr:colOff>657225</xdr:colOff>
                    <xdr:row>27</xdr:row>
                    <xdr:rowOff>9525</xdr:rowOff>
                  </from>
                  <to>
                    <xdr:col>2</xdr:col>
                    <xdr:colOff>1285875</xdr:colOff>
                    <xdr:row>27</xdr:row>
                    <xdr:rowOff>247650</xdr:rowOff>
                  </to>
                </anchor>
              </controlPr>
            </control>
          </mc:Choice>
        </mc:AlternateContent>
        <mc:AlternateContent xmlns:mc="http://schemas.openxmlformats.org/markup-compatibility/2006">
          <mc:Choice Requires="x14">
            <control shapeId="1070" r:id="rId31" name="Drop Down 46">
              <controlPr defaultSize="0" autoLine="0" autoPict="0">
                <anchor moveWithCells="1">
                  <from>
                    <xdr:col>2</xdr:col>
                    <xdr:colOff>657225</xdr:colOff>
                    <xdr:row>29</xdr:row>
                    <xdr:rowOff>9525</xdr:rowOff>
                  </from>
                  <to>
                    <xdr:col>2</xdr:col>
                    <xdr:colOff>1285875</xdr:colOff>
                    <xdr:row>29</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64"/>
  <sheetViews>
    <sheetView workbookViewId="0">
      <selection activeCell="P10" sqref="P10"/>
    </sheetView>
  </sheetViews>
  <sheetFormatPr baseColWidth="10" defaultRowHeight="14.25" x14ac:dyDescent="0.2"/>
  <cols>
    <col min="1" max="1" width="1" customWidth="1"/>
    <col min="2" max="2" width="10.25" customWidth="1"/>
    <col min="3" max="3" width="17" customWidth="1"/>
    <col min="4" max="4" width="6.625" customWidth="1"/>
    <col min="7" max="7" width="12.125" customWidth="1"/>
    <col min="8" max="8" width="11.375" customWidth="1"/>
    <col min="9" max="9" width="11.875" customWidth="1"/>
    <col min="10" max="10" width="12.25" customWidth="1"/>
    <col min="11" max="11" width="11" hidden="1" customWidth="1"/>
    <col min="12" max="12" width="14.125" hidden="1" customWidth="1"/>
    <col min="13" max="13" width="30.875" hidden="1" customWidth="1"/>
    <col min="14" max="14" width="11" hidden="1" customWidth="1"/>
  </cols>
  <sheetData>
    <row r="1" spans="1:25" s="4" customFormat="1" ht="43.5" customHeight="1" x14ac:dyDescent="0.25">
      <c r="A1" s="1"/>
      <c r="B1" s="227" t="s">
        <v>183</v>
      </c>
      <c r="C1" s="228"/>
      <c r="D1" s="228"/>
      <c r="E1" s="228"/>
      <c r="F1" s="228"/>
      <c r="G1" s="228"/>
      <c r="H1" s="228"/>
      <c r="I1" s="228"/>
      <c r="J1" s="229"/>
      <c r="K1" s="2"/>
      <c r="L1" s="2"/>
      <c r="M1" s="2"/>
      <c r="N1" s="2"/>
      <c r="O1" s="3"/>
    </row>
    <row r="2" spans="1:25" s="4" customFormat="1" ht="15" x14ac:dyDescent="0.25">
      <c r="A2" s="1"/>
      <c r="B2" s="219" t="s">
        <v>110</v>
      </c>
      <c r="C2" s="220"/>
      <c r="D2" s="220"/>
      <c r="E2" s="220"/>
      <c r="F2" s="230"/>
      <c r="G2" s="5"/>
      <c r="H2" s="5"/>
      <c r="I2" s="5"/>
      <c r="J2" s="6"/>
      <c r="K2" s="2"/>
      <c r="L2" s="2"/>
      <c r="M2" s="2"/>
      <c r="N2" s="2"/>
      <c r="O2" s="3"/>
    </row>
    <row r="3" spans="1:25" s="4" customFormat="1" ht="15" x14ac:dyDescent="0.25">
      <c r="A3" s="1"/>
      <c r="B3" s="122" t="s">
        <v>2</v>
      </c>
      <c r="C3" s="193"/>
      <c r="D3" s="194"/>
      <c r="E3" s="194"/>
      <c r="F3" s="195"/>
      <c r="G3" s="5"/>
      <c r="H3" s="5"/>
      <c r="I3" s="5"/>
      <c r="J3" s="6"/>
      <c r="K3" s="2"/>
      <c r="L3" s="8" t="s">
        <v>3</v>
      </c>
      <c r="M3" s="9">
        <v>1</v>
      </c>
      <c r="N3" s="2"/>
      <c r="O3" s="3"/>
    </row>
    <row r="4" spans="1:25" s="4" customFormat="1" ht="15" x14ac:dyDescent="0.25">
      <c r="A4" s="1"/>
      <c r="B4" s="122" t="s">
        <v>111</v>
      </c>
      <c r="C4" s="200"/>
      <c r="D4" s="201"/>
      <c r="E4" s="201"/>
      <c r="F4" s="203"/>
      <c r="G4" s="10" t="s">
        <v>112</v>
      </c>
      <c r="H4" s="5"/>
      <c r="I4" s="5"/>
      <c r="J4" s="6"/>
      <c r="K4" s="2"/>
      <c r="L4" s="11" t="s">
        <v>113</v>
      </c>
      <c r="M4" s="12"/>
      <c r="N4" s="2"/>
      <c r="O4" s="3"/>
    </row>
    <row r="5" spans="1:25" s="4" customFormat="1" ht="15" x14ac:dyDescent="0.25">
      <c r="A5" s="1"/>
      <c r="B5" s="122" t="s">
        <v>114</v>
      </c>
      <c r="C5" s="221"/>
      <c r="D5" s="222"/>
      <c r="E5" s="222"/>
      <c r="F5" s="223"/>
      <c r="G5" s="13" t="s">
        <v>8</v>
      </c>
      <c r="H5" s="14"/>
      <c r="I5" s="14"/>
      <c r="J5" s="15"/>
      <c r="K5" s="2"/>
      <c r="L5" s="11" t="s">
        <v>115</v>
      </c>
      <c r="M5" s="12"/>
      <c r="N5" s="2"/>
      <c r="O5" s="3"/>
    </row>
    <row r="6" spans="1:25" s="4" customFormat="1" ht="15" x14ac:dyDescent="0.25">
      <c r="A6" s="1"/>
      <c r="B6" s="122" t="s">
        <v>116</v>
      </c>
      <c r="C6" s="200"/>
      <c r="D6" s="201"/>
      <c r="E6" s="201"/>
      <c r="F6" s="203"/>
      <c r="G6" s="13" t="s">
        <v>11</v>
      </c>
      <c r="H6" s="231" t="s">
        <v>12</v>
      </c>
      <c r="I6" s="232"/>
      <c r="J6" s="233"/>
      <c r="K6" s="2"/>
      <c r="L6" s="16" t="s">
        <v>117</v>
      </c>
      <c r="M6" s="17"/>
      <c r="N6" s="2"/>
      <c r="O6" s="3"/>
    </row>
    <row r="7" spans="1:25" s="4" customFormat="1" ht="15" x14ac:dyDescent="0.25">
      <c r="A7" s="1"/>
      <c r="B7" s="123" t="s">
        <v>118</v>
      </c>
      <c r="C7" s="204"/>
      <c r="D7" s="205"/>
      <c r="E7" s="205"/>
      <c r="F7" s="212"/>
      <c r="G7" s="19" t="s">
        <v>15</v>
      </c>
      <c r="H7" s="19" t="s">
        <v>16</v>
      </c>
      <c r="I7" s="19"/>
      <c r="J7" s="20"/>
      <c r="K7" s="2"/>
      <c r="L7" s="2"/>
      <c r="M7" s="2"/>
      <c r="N7" s="2"/>
      <c r="O7" s="3"/>
    </row>
    <row r="8" spans="1:25" s="4" customFormat="1" ht="15" x14ac:dyDescent="0.25">
      <c r="A8" s="1"/>
      <c r="B8" s="219" t="s">
        <v>119</v>
      </c>
      <c r="C8" s="220"/>
      <c r="D8" s="220"/>
      <c r="E8" s="220"/>
      <c r="F8" s="230"/>
      <c r="G8" s="19"/>
      <c r="H8" s="19"/>
      <c r="I8" s="19"/>
      <c r="J8" s="20"/>
      <c r="K8" s="2"/>
      <c r="L8" s="8" t="s">
        <v>18</v>
      </c>
      <c r="M8" s="9">
        <v>1</v>
      </c>
      <c r="N8" s="2"/>
      <c r="O8" s="3"/>
    </row>
    <row r="9" spans="1:25" s="4" customFormat="1" ht="15" x14ac:dyDescent="0.25">
      <c r="A9" s="1"/>
      <c r="B9" s="122" t="s">
        <v>2</v>
      </c>
      <c r="C9" s="193"/>
      <c r="D9" s="194"/>
      <c r="E9" s="194"/>
      <c r="F9" s="195"/>
      <c r="G9" s="21"/>
      <c r="H9" s="22" t="s">
        <v>120</v>
      </c>
      <c r="I9" s="22" t="s">
        <v>121</v>
      </c>
      <c r="J9" s="23" t="s">
        <v>122</v>
      </c>
      <c r="K9" s="2"/>
      <c r="L9" s="11" t="s">
        <v>123</v>
      </c>
      <c r="M9" s="12"/>
      <c r="N9" s="2"/>
      <c r="O9" s="3"/>
    </row>
    <row r="10" spans="1:25" s="4" customFormat="1" ht="15" x14ac:dyDescent="0.25">
      <c r="A10" s="1"/>
      <c r="B10" s="122" t="s">
        <v>111</v>
      </c>
      <c r="C10" s="200"/>
      <c r="D10" s="201"/>
      <c r="E10" s="201"/>
      <c r="F10" s="203"/>
      <c r="H10" s="24"/>
      <c r="I10" s="25"/>
      <c r="J10" s="26"/>
      <c r="K10" s="2"/>
      <c r="L10" s="11" t="s">
        <v>124</v>
      </c>
      <c r="M10" s="12"/>
      <c r="N10" s="2"/>
      <c r="O10" s="3"/>
    </row>
    <row r="11" spans="1:25" s="4" customFormat="1" ht="15" x14ac:dyDescent="0.25">
      <c r="A11" s="1"/>
      <c r="B11" s="122" t="s">
        <v>114</v>
      </c>
      <c r="C11" s="200"/>
      <c r="D11" s="201"/>
      <c r="E11" s="201"/>
      <c r="F11" s="203"/>
      <c r="G11" s="27"/>
      <c r="H11" s="28" t="s">
        <v>120</v>
      </c>
      <c r="I11" s="22" t="s">
        <v>20</v>
      </c>
      <c r="J11" s="23" t="s">
        <v>21</v>
      </c>
      <c r="K11" s="2"/>
      <c r="L11" s="16" t="s">
        <v>125</v>
      </c>
      <c r="M11" s="17"/>
      <c r="N11" s="2"/>
      <c r="O11" s="3"/>
      <c r="R11"/>
    </row>
    <row r="12" spans="1:25" s="4" customFormat="1" ht="15" x14ac:dyDescent="0.25">
      <c r="A12" s="1"/>
      <c r="B12" s="122" t="s">
        <v>116</v>
      </c>
      <c r="C12" s="200"/>
      <c r="D12" s="201"/>
      <c r="E12" s="201"/>
      <c r="F12" s="203"/>
      <c r="H12" s="24"/>
      <c r="I12" s="25"/>
      <c r="J12" s="26"/>
      <c r="K12" s="2"/>
      <c r="L12" s="2"/>
      <c r="M12" s="2"/>
      <c r="N12" s="2"/>
      <c r="O12" s="3"/>
      <c r="R12"/>
      <c r="U12" s="29"/>
      <c r="V12" s="29"/>
      <c r="W12" s="30"/>
      <c r="X12" s="29"/>
    </row>
    <row r="13" spans="1:25" s="4" customFormat="1" ht="15" x14ac:dyDescent="0.25">
      <c r="A13" s="1"/>
      <c r="B13" s="123" t="s">
        <v>118</v>
      </c>
      <c r="C13" s="204"/>
      <c r="D13" s="205"/>
      <c r="E13" s="205"/>
      <c r="F13" s="212"/>
      <c r="G13" s="216" t="str">
        <f>IF(M8=2,"Terminwunsch? Profitieren Sie von unserem Pro.Line Service","")</f>
        <v/>
      </c>
      <c r="H13" s="217"/>
      <c r="I13" s="217"/>
      <c r="J13" s="218"/>
      <c r="K13" s="2"/>
      <c r="L13" s="2"/>
      <c r="M13" s="31"/>
      <c r="N13" s="2"/>
      <c r="O13" s="3"/>
      <c r="R13"/>
      <c r="T13" s="32"/>
      <c r="Y13" s="32"/>
    </row>
    <row r="14" spans="1:25" s="4" customFormat="1" ht="15" x14ac:dyDescent="0.25">
      <c r="A14" s="1"/>
      <c r="B14" s="219" t="s">
        <v>126</v>
      </c>
      <c r="C14" s="220"/>
      <c r="D14" s="220"/>
      <c r="E14" s="220"/>
      <c r="F14" s="220"/>
      <c r="G14" s="22" t="s">
        <v>127</v>
      </c>
      <c r="H14" s="33"/>
      <c r="I14" s="33"/>
      <c r="J14" s="34"/>
      <c r="K14" s="2"/>
      <c r="L14" s="2"/>
      <c r="M14" s="2"/>
      <c r="N14" s="2"/>
      <c r="O14" s="3"/>
      <c r="R14"/>
      <c r="U14" s="29"/>
      <c r="V14" s="29"/>
      <c r="W14" s="29"/>
      <c r="X14" s="29"/>
    </row>
    <row r="15" spans="1:25" s="4" customFormat="1" ht="15" x14ac:dyDescent="0.25">
      <c r="A15" s="1"/>
      <c r="B15" s="122" t="s">
        <v>2</v>
      </c>
      <c r="C15" s="193"/>
      <c r="D15" s="194"/>
      <c r="E15" s="194"/>
      <c r="F15" s="195" t="b">
        <v>0</v>
      </c>
      <c r="G15" s="124" t="s">
        <v>2</v>
      </c>
      <c r="H15" s="193"/>
      <c r="I15" s="194"/>
      <c r="J15" s="196"/>
      <c r="K15" s="2"/>
      <c r="L15" s="2"/>
      <c r="M15" s="2"/>
      <c r="N15" s="2"/>
      <c r="O15" s="3"/>
      <c r="R15"/>
      <c r="U15" s="29"/>
      <c r="V15" s="29"/>
      <c r="W15" s="29"/>
      <c r="X15" s="29"/>
    </row>
    <row r="16" spans="1:25" s="4" customFormat="1" ht="15" x14ac:dyDescent="0.25">
      <c r="A16" s="1"/>
      <c r="B16" s="122" t="s">
        <v>111</v>
      </c>
      <c r="C16" s="200"/>
      <c r="D16" s="201"/>
      <c r="E16" s="201"/>
      <c r="F16" s="203"/>
      <c r="G16" s="124" t="s">
        <v>111</v>
      </c>
      <c r="H16" s="200"/>
      <c r="I16" s="201"/>
      <c r="J16" s="202"/>
      <c r="K16" s="2"/>
      <c r="L16" s="2"/>
      <c r="M16" s="2"/>
      <c r="N16" s="2"/>
      <c r="O16" s="3"/>
      <c r="R16"/>
    </row>
    <row r="17" spans="1:18" s="4" customFormat="1" ht="15.75" thickBot="1" x14ac:dyDescent="0.3">
      <c r="A17" s="1"/>
      <c r="B17" s="122" t="s">
        <v>114</v>
      </c>
      <c r="C17" s="197"/>
      <c r="D17" s="198"/>
      <c r="E17" s="198"/>
      <c r="F17" s="199"/>
      <c r="G17" s="124" t="s">
        <v>114</v>
      </c>
      <c r="H17" s="200"/>
      <c r="I17" s="201"/>
      <c r="J17" s="202"/>
      <c r="K17" s="36" t="s">
        <v>128</v>
      </c>
      <c r="L17" s="2"/>
      <c r="M17" s="2"/>
      <c r="N17" s="2"/>
      <c r="O17" s="3"/>
      <c r="R17"/>
    </row>
    <row r="18" spans="1:18" s="4" customFormat="1" ht="15" x14ac:dyDescent="0.25">
      <c r="A18" s="1"/>
      <c r="B18" s="122" t="s">
        <v>116</v>
      </c>
      <c r="C18" s="200"/>
      <c r="D18" s="201"/>
      <c r="E18" s="201"/>
      <c r="F18" s="203"/>
      <c r="G18" s="124" t="s">
        <v>116</v>
      </c>
      <c r="H18" s="200"/>
      <c r="I18" s="201"/>
      <c r="J18" s="202"/>
      <c r="K18" s="224" t="str">
        <f>IF((OR(F26&gt;239,F27&gt;239,F28&gt;239,F29&gt;239,F30&gt;239)),"L","")</f>
        <v/>
      </c>
      <c r="L18" s="225"/>
      <c r="M18" s="225"/>
      <c r="N18" s="226"/>
      <c r="O18" s="3"/>
      <c r="R18"/>
    </row>
    <row r="19" spans="1:18" s="4" customFormat="1" ht="15" x14ac:dyDescent="0.25">
      <c r="A19" s="1"/>
      <c r="B19" s="123" t="s">
        <v>118</v>
      </c>
      <c r="C19" s="204"/>
      <c r="D19" s="205"/>
      <c r="E19" s="205"/>
      <c r="F19" s="212"/>
      <c r="G19" s="125" t="s">
        <v>118</v>
      </c>
      <c r="H19" s="204"/>
      <c r="I19" s="205"/>
      <c r="J19" s="206"/>
      <c r="K19" s="213" t="str">
        <f>IF((OR(G26&gt;240,G27&gt;240,G28&gt;240,G29&gt;240,G30&gt;240)),"X","")</f>
        <v/>
      </c>
      <c r="L19" s="214"/>
      <c r="M19" s="214"/>
      <c r="N19" s="215"/>
      <c r="O19" s="38"/>
      <c r="R19"/>
    </row>
    <row r="20" spans="1:18" s="4" customFormat="1" ht="15.75" thickBot="1" x14ac:dyDescent="0.3">
      <c r="A20" s="1"/>
      <c r="B20" s="188" t="s">
        <v>28</v>
      </c>
      <c r="C20" s="189"/>
      <c r="D20" s="189"/>
      <c r="E20" s="189"/>
      <c r="F20" s="39"/>
      <c r="G20" s="40"/>
      <c r="H20" s="40"/>
      <c r="I20" s="40"/>
      <c r="J20" s="41"/>
      <c r="K20" s="190" t="str">
        <f>IF((OR(H26&gt;230,H27&gt;230,H28&gt;230,H29&gt;230,H30&gt;230)),"X","")</f>
        <v/>
      </c>
      <c r="L20" s="191"/>
      <c r="M20" s="191"/>
      <c r="N20" s="192"/>
      <c r="O20"/>
      <c r="P20"/>
      <c r="Q20"/>
      <c r="R20"/>
    </row>
    <row r="21" spans="1:18" s="4" customFormat="1" ht="15" x14ac:dyDescent="0.25">
      <c r="A21" s="1"/>
      <c r="B21" s="7" t="s">
        <v>29</v>
      </c>
      <c r="C21" s="193"/>
      <c r="D21" s="194"/>
      <c r="E21" s="194"/>
      <c r="F21" s="195"/>
      <c r="G21" s="42" t="s">
        <v>129</v>
      </c>
      <c r="H21" s="193"/>
      <c r="I21" s="194"/>
      <c r="J21" s="196"/>
      <c r="K21" s="2"/>
      <c r="L21" s="2"/>
      <c r="M21" s="2"/>
      <c r="N21" s="2"/>
      <c r="O21" s="3"/>
      <c r="R21"/>
    </row>
    <row r="22" spans="1:18" s="4" customFormat="1" ht="15" x14ac:dyDescent="0.25">
      <c r="A22" s="1"/>
      <c r="B22" s="7" t="s">
        <v>31</v>
      </c>
      <c r="C22" s="197"/>
      <c r="D22" s="198"/>
      <c r="E22" s="198"/>
      <c r="F22" s="199"/>
      <c r="G22" s="42" t="s">
        <v>130</v>
      </c>
      <c r="H22" s="200"/>
      <c r="I22" s="201"/>
      <c r="J22" s="202"/>
      <c r="K22" s="43" t="s">
        <v>33</v>
      </c>
      <c r="L22" s="44"/>
      <c r="M22" s="2"/>
      <c r="N22" s="2"/>
      <c r="O22" s="3"/>
      <c r="R22"/>
    </row>
    <row r="23" spans="1:18" s="4" customFormat="1" ht="15" x14ac:dyDescent="0.25">
      <c r="A23" s="1"/>
      <c r="B23" s="7" t="s">
        <v>34</v>
      </c>
      <c r="C23" s="200"/>
      <c r="D23" s="201"/>
      <c r="E23" s="201"/>
      <c r="F23" s="203"/>
      <c r="G23" s="42" t="s">
        <v>131</v>
      </c>
      <c r="H23" s="204"/>
      <c r="I23" s="205"/>
      <c r="J23" s="206"/>
      <c r="K23" s="45" t="b">
        <f>IF(OR(L25=2,L26=2,L27=2,L28=2,L29=2),TRUE,FALSE)</f>
        <v>0</v>
      </c>
      <c r="L23" s="46" t="b">
        <f>IF(K23=TRUE,FALSE,TRUE)</f>
        <v>1</v>
      </c>
      <c r="M23" s="2"/>
      <c r="N23" s="2"/>
      <c r="O23" s="3"/>
      <c r="R23"/>
    </row>
    <row r="24" spans="1:18" s="4" customFormat="1" ht="15" x14ac:dyDescent="0.25">
      <c r="A24" s="1"/>
      <c r="B24" s="18" t="s">
        <v>31</v>
      </c>
      <c r="C24" s="207"/>
      <c r="D24" s="208"/>
      <c r="E24" s="208"/>
      <c r="F24" s="209"/>
      <c r="G24" s="40"/>
      <c r="H24" s="40"/>
      <c r="I24" s="40"/>
      <c r="J24" s="47"/>
      <c r="K24" s="48"/>
      <c r="L24" s="49"/>
      <c r="M24" s="2"/>
      <c r="N24" s="2"/>
      <c r="O24" s="3"/>
      <c r="R24"/>
    </row>
    <row r="25" spans="1:18" s="4" customFormat="1" ht="20.25" customHeight="1" x14ac:dyDescent="0.25">
      <c r="A25" s="1"/>
      <c r="B25" s="210" t="s">
        <v>132</v>
      </c>
      <c r="C25" s="211"/>
      <c r="D25" s="50" t="s">
        <v>133</v>
      </c>
      <c r="E25" s="51" t="s">
        <v>134</v>
      </c>
      <c r="F25" s="51" t="s">
        <v>135</v>
      </c>
      <c r="G25" s="51" t="s">
        <v>136</v>
      </c>
      <c r="H25" s="51" t="s">
        <v>137</v>
      </c>
      <c r="I25" s="51" t="s">
        <v>138</v>
      </c>
      <c r="J25" s="52" t="s">
        <v>139</v>
      </c>
      <c r="K25" s="48" t="s">
        <v>43</v>
      </c>
      <c r="L25" s="49">
        <v>1</v>
      </c>
      <c r="M25" s="53" t="s">
        <v>44</v>
      </c>
      <c r="N25" s="2"/>
      <c r="O25" s="3"/>
      <c r="R25"/>
    </row>
    <row r="26" spans="1:18" s="4" customFormat="1" ht="20.25" customHeight="1" x14ac:dyDescent="0.25">
      <c r="A26" s="1"/>
      <c r="B26" s="183" t="s">
        <v>45</v>
      </c>
      <c r="C26" s="184"/>
      <c r="D26" s="54"/>
      <c r="E26" s="55"/>
      <c r="F26" s="56"/>
      <c r="G26" s="56"/>
      <c r="H26" s="56"/>
      <c r="I26" s="57"/>
      <c r="J26" s="58"/>
      <c r="K26" s="48" t="s">
        <v>46</v>
      </c>
      <c r="L26" s="49">
        <v>1</v>
      </c>
      <c r="M26" s="59" t="str">
        <f>IF(NOT(D26=""),D26*(F26*G26*H26/1000),"")</f>
        <v/>
      </c>
      <c r="N26" s="2"/>
      <c r="O26" s="3"/>
      <c r="R26"/>
    </row>
    <row r="27" spans="1:18" s="4" customFormat="1" ht="20.25" customHeight="1" x14ac:dyDescent="0.25">
      <c r="A27" s="1"/>
      <c r="B27" s="183" t="s">
        <v>45</v>
      </c>
      <c r="C27" s="184"/>
      <c r="D27" s="54"/>
      <c r="E27" s="55"/>
      <c r="F27" s="56"/>
      <c r="G27" s="56"/>
      <c r="H27" s="56"/>
      <c r="I27" s="56"/>
      <c r="J27" s="58"/>
      <c r="K27" s="48" t="s">
        <v>47</v>
      </c>
      <c r="L27" s="49">
        <v>1</v>
      </c>
      <c r="M27" s="59" t="str">
        <f>IF(NOT(D27=""),D27*(F27*G27*H27/1000),"")</f>
        <v/>
      </c>
      <c r="N27" s="2"/>
      <c r="O27" s="3"/>
      <c r="R27"/>
    </row>
    <row r="28" spans="1:18" s="4" customFormat="1" ht="20.25" customHeight="1" x14ac:dyDescent="0.25">
      <c r="A28" s="1"/>
      <c r="B28" s="183" t="s">
        <v>45</v>
      </c>
      <c r="C28" s="184"/>
      <c r="D28" s="54"/>
      <c r="E28" s="55"/>
      <c r="F28" s="56"/>
      <c r="G28" s="56"/>
      <c r="H28" s="56"/>
      <c r="I28" s="56"/>
      <c r="J28" s="60"/>
      <c r="K28" s="48" t="s">
        <v>140</v>
      </c>
      <c r="L28" s="49">
        <v>1</v>
      </c>
      <c r="M28" s="59" t="str">
        <f>IF(NOT(D28=""),D28*(F28*G28*H28/1000),"")</f>
        <v/>
      </c>
      <c r="N28" s="2"/>
      <c r="O28" s="3"/>
      <c r="R28"/>
    </row>
    <row r="29" spans="1:18" s="68" customFormat="1" ht="20.25" customHeight="1" x14ac:dyDescent="0.25">
      <c r="A29" s="1"/>
      <c r="B29" s="185" t="s">
        <v>45</v>
      </c>
      <c r="C29" s="186"/>
      <c r="D29" s="61"/>
      <c r="E29" s="62"/>
      <c r="F29" s="63"/>
      <c r="G29" s="63"/>
      <c r="H29" s="64"/>
      <c r="I29" s="56"/>
      <c r="J29" s="60"/>
      <c r="K29" s="48" t="s">
        <v>141</v>
      </c>
      <c r="L29" s="65">
        <v>1</v>
      </c>
      <c r="M29" s="59" t="str">
        <f>IF(NOT(D29=""),D29*(F29*G29*H29/1000),"")</f>
        <v/>
      </c>
      <c r="N29" s="66"/>
      <c r="O29" s="67"/>
      <c r="R29"/>
    </row>
    <row r="30" spans="1:18" s="4" customFormat="1" ht="20.25" customHeight="1" x14ac:dyDescent="0.2">
      <c r="A30" s="69"/>
      <c r="B30" s="185" t="s">
        <v>45</v>
      </c>
      <c r="C30" s="186"/>
      <c r="D30" s="61"/>
      <c r="E30" s="62"/>
      <c r="F30" s="63"/>
      <c r="G30" s="63"/>
      <c r="H30" s="63"/>
      <c r="I30" s="63"/>
      <c r="J30" s="115"/>
      <c r="K30" s="48" t="s">
        <v>142</v>
      </c>
      <c r="L30" s="49"/>
      <c r="M30" s="70" t="str">
        <f>IF(NOT(D30=""),D30*(F30*G30*H30/1000),"")</f>
        <v/>
      </c>
      <c r="N30" s="2"/>
      <c r="O30" s="3"/>
      <c r="R30"/>
    </row>
    <row r="31" spans="1:18" ht="15" thickBot="1" x14ac:dyDescent="0.25">
      <c r="B31" s="133"/>
      <c r="C31" s="134"/>
      <c r="D31" s="118">
        <f>SUM(D26:D30)</f>
        <v>0</v>
      </c>
      <c r="E31" s="120" t="s">
        <v>143</v>
      </c>
      <c r="F31" s="119">
        <f>IF(NOT(SUM(M26:M30)=""),SUM(M26:M30)/1000,"")</f>
        <v>0</v>
      </c>
      <c r="G31" s="135" t="s">
        <v>144</v>
      </c>
      <c r="H31" s="136"/>
      <c r="I31" s="117">
        <f>IF(NOT(SUM(I26:I30)=""),SUM(I26:I30),"")</f>
        <v>0</v>
      </c>
      <c r="J31" s="116">
        <f>IF(NOT(SUM(J26:J30)=""),SUM(J26:J30),"")</f>
        <v>0</v>
      </c>
      <c r="K31" s="113" t="s">
        <v>145</v>
      </c>
      <c r="L31" s="114"/>
    </row>
    <row r="32" spans="1:18" s="4" customFormat="1" ht="16.5" customHeight="1" x14ac:dyDescent="0.25">
      <c r="A32" s="1"/>
      <c r="B32" s="187" t="s">
        <v>146</v>
      </c>
      <c r="C32" s="182"/>
      <c r="D32" s="175" t="str">
        <f>IF(K18="L","ATTENTION Length Surcharge Costs","")</f>
        <v/>
      </c>
      <c r="E32" s="175"/>
      <c r="F32" s="175"/>
      <c r="G32" s="176"/>
      <c r="H32" s="71" t="s">
        <v>147</v>
      </c>
      <c r="I32" s="40"/>
      <c r="J32" s="6"/>
      <c r="K32" s="48" t="s">
        <v>148</v>
      </c>
      <c r="L32" s="49"/>
      <c r="M32" s="2"/>
      <c r="N32" s="2"/>
      <c r="O32" s="3"/>
    </row>
    <row r="33" spans="1:18" s="4" customFormat="1" ht="15" customHeight="1" x14ac:dyDescent="0.25">
      <c r="A33" s="1"/>
      <c r="B33" s="173"/>
      <c r="C33" s="174"/>
      <c r="D33" s="175"/>
      <c r="E33" s="175"/>
      <c r="F33" s="175"/>
      <c r="G33" s="176"/>
      <c r="H33" s="167" t="str">
        <f>IF(K23=TRUE,"The exchange fee must be regulated in with the offer agreement, otherwise please ask our sales office or your customer advisor.
NOTE: Euro pallets that have not exchanged, must be specified as ENP as loading equipment."," ")</f>
        <v xml:space="preserve"> </v>
      </c>
      <c r="I33" s="168"/>
      <c r="J33" s="169"/>
      <c r="K33" s="48" t="s">
        <v>149</v>
      </c>
      <c r="L33" s="49"/>
      <c r="M33" s="2"/>
      <c r="N33" s="2"/>
      <c r="O33" s="3"/>
      <c r="P33" s="3"/>
      <c r="Q33" s="3"/>
      <c r="R33" s="3"/>
    </row>
    <row r="34" spans="1:18" s="4" customFormat="1" ht="15" customHeight="1" x14ac:dyDescent="0.25">
      <c r="A34" s="1"/>
      <c r="B34" s="173"/>
      <c r="C34" s="174"/>
      <c r="D34" s="175" t="str">
        <f>IF((OR(K18="L", K19="X",K20="X")),"ATTENTION not groupage compliant","")</f>
        <v/>
      </c>
      <c r="E34" s="175"/>
      <c r="F34" s="175"/>
      <c r="G34" s="176"/>
      <c r="H34" s="167"/>
      <c r="I34" s="168"/>
      <c r="J34" s="169"/>
      <c r="K34" s="48" t="s">
        <v>150</v>
      </c>
      <c r="L34" s="49"/>
      <c r="M34" s="2"/>
      <c r="N34" s="2"/>
      <c r="O34" s="3"/>
      <c r="P34" s="3"/>
      <c r="Q34" s="3"/>
      <c r="R34" s="3"/>
    </row>
    <row r="35" spans="1:18" s="4" customFormat="1" ht="15" customHeight="1" x14ac:dyDescent="0.25">
      <c r="A35" s="1"/>
      <c r="B35" s="173"/>
      <c r="C35" s="174"/>
      <c r="D35" s="175"/>
      <c r="E35" s="175"/>
      <c r="F35" s="175"/>
      <c r="G35" s="176"/>
      <c r="H35" s="167"/>
      <c r="I35" s="168"/>
      <c r="J35" s="169"/>
      <c r="K35" s="72" t="s">
        <v>56</v>
      </c>
      <c r="L35" s="73"/>
      <c r="M35" s="2"/>
      <c r="N35" s="2"/>
      <c r="O35" s="3"/>
      <c r="P35" s="3"/>
      <c r="Q35" s="3"/>
      <c r="R35" s="3"/>
    </row>
    <row r="36" spans="1:18" s="4" customFormat="1" ht="15.75" thickBot="1" x14ac:dyDescent="0.3">
      <c r="A36" s="1"/>
      <c r="B36" s="177"/>
      <c r="C36" s="178"/>
      <c r="D36" s="175"/>
      <c r="E36" s="175"/>
      <c r="F36" s="175"/>
      <c r="G36" s="176"/>
      <c r="H36" s="167"/>
      <c r="I36" s="168"/>
      <c r="J36" s="169"/>
      <c r="K36" s="2"/>
      <c r="L36" s="2"/>
      <c r="M36" s="2"/>
      <c r="N36" s="2"/>
      <c r="O36" s="3"/>
    </row>
    <row r="37" spans="1:18" s="4" customFormat="1" ht="15" x14ac:dyDescent="0.25">
      <c r="A37" s="74"/>
      <c r="B37" s="71"/>
      <c r="C37" s="5"/>
      <c r="D37" s="75"/>
      <c r="E37" s="76"/>
      <c r="F37" s="40"/>
      <c r="G37" s="40"/>
      <c r="H37" s="167"/>
      <c r="I37" s="168"/>
      <c r="J37" s="169"/>
      <c r="K37" s="43" t="s">
        <v>151</v>
      </c>
      <c r="L37" s="44"/>
      <c r="M37" s="77" t="s">
        <v>58</v>
      </c>
      <c r="N37" s="44"/>
      <c r="O37" s="3"/>
    </row>
    <row r="38" spans="1:18" s="4" customFormat="1" ht="15.75" thickBot="1" x14ac:dyDescent="0.3">
      <c r="A38" s="74"/>
      <c r="B38" s="78" t="s">
        <v>152</v>
      </c>
      <c r="C38" s="5"/>
      <c r="D38" s="5"/>
      <c r="E38" s="6"/>
      <c r="F38" s="40"/>
      <c r="G38" s="40"/>
      <c r="H38" s="170"/>
      <c r="I38" s="171"/>
      <c r="J38" s="172"/>
      <c r="K38" s="48" t="s">
        <v>153</v>
      </c>
      <c r="L38" s="49">
        <v>3</v>
      </c>
      <c r="M38" s="79" t="s">
        <v>154</v>
      </c>
      <c r="N38" s="49">
        <v>1</v>
      </c>
      <c r="O38" s="3"/>
    </row>
    <row r="39" spans="1:18" s="4" customFormat="1" ht="15" x14ac:dyDescent="0.25">
      <c r="A39" s="74"/>
      <c r="B39" s="80"/>
      <c r="C39" s="179"/>
      <c r="D39" s="180"/>
      <c r="E39" s="6"/>
      <c r="F39" s="81" t="s">
        <v>155</v>
      </c>
      <c r="G39" s="181" t="s">
        <v>156</v>
      </c>
      <c r="H39" s="182"/>
      <c r="I39" s="40"/>
      <c r="J39" s="82"/>
      <c r="K39" s="48" t="s">
        <v>64</v>
      </c>
      <c r="L39" s="49"/>
      <c r="M39" s="83" t="s">
        <v>157</v>
      </c>
      <c r="N39" s="73"/>
      <c r="O39" s="3"/>
    </row>
    <row r="40" spans="1:18" s="4" customFormat="1" ht="15.75" thickBot="1" x14ac:dyDescent="0.3">
      <c r="A40" s="74"/>
      <c r="B40" s="84"/>
      <c r="C40" s="5"/>
      <c r="D40" s="5"/>
      <c r="E40" s="6"/>
      <c r="G40" s="159"/>
      <c r="H40" s="160"/>
      <c r="I40" s="40"/>
      <c r="J40" s="85"/>
      <c r="K40" s="48" t="s">
        <v>66</v>
      </c>
      <c r="L40" s="49"/>
      <c r="M40" s="2"/>
      <c r="N40" s="2"/>
      <c r="O40" s="3"/>
    </row>
    <row r="41" spans="1:18" s="4" customFormat="1" ht="15" x14ac:dyDescent="0.25">
      <c r="A41" s="74"/>
      <c r="B41" s="84"/>
      <c r="C41" s="5"/>
      <c r="D41" s="161"/>
      <c r="E41" s="162"/>
      <c r="F41" s="163" t="s">
        <v>158</v>
      </c>
      <c r="G41" s="164"/>
      <c r="H41" s="86"/>
      <c r="I41" s="40"/>
      <c r="J41" s="85"/>
      <c r="K41" s="48" t="s">
        <v>69</v>
      </c>
      <c r="L41" s="49"/>
      <c r="M41" s="77" t="s">
        <v>70</v>
      </c>
      <c r="N41" s="44">
        <v>1</v>
      </c>
      <c r="O41" s="3"/>
    </row>
    <row r="42" spans="1:18" s="4" customFormat="1" ht="15" customHeight="1" thickBot="1" x14ac:dyDescent="0.3">
      <c r="A42" s="1"/>
      <c r="B42" s="87"/>
      <c r="C42" s="88"/>
      <c r="D42" s="88"/>
      <c r="E42" s="89"/>
      <c r="F42" s="165" t="s">
        <v>159</v>
      </c>
      <c r="G42" s="166"/>
      <c r="J42" s="90"/>
      <c r="K42" s="48" t="s">
        <v>71</v>
      </c>
      <c r="L42" s="49"/>
      <c r="M42" s="79" t="s">
        <v>153</v>
      </c>
      <c r="N42" s="49"/>
      <c r="O42" s="3"/>
    </row>
    <row r="43" spans="1:18" s="4" customFormat="1" ht="15" customHeight="1" thickBot="1" x14ac:dyDescent="0.3">
      <c r="A43" s="1"/>
      <c r="B43" s="91" t="s">
        <v>160</v>
      </c>
      <c r="C43" s="92"/>
      <c r="D43" s="40"/>
      <c r="E43" s="40"/>
      <c r="F43" s="40"/>
      <c r="G43" s="40"/>
      <c r="H43" s="40"/>
      <c r="I43" s="40"/>
      <c r="J43" s="85"/>
      <c r="K43" s="48" t="s">
        <v>74</v>
      </c>
      <c r="L43" s="49"/>
      <c r="M43" s="79" t="s">
        <v>161</v>
      </c>
      <c r="N43" s="49"/>
      <c r="O43" s="3"/>
    </row>
    <row r="44" spans="1:18" s="4" customFormat="1" ht="15" customHeight="1" x14ac:dyDescent="0.25">
      <c r="A44" s="1"/>
      <c r="B44" s="93" t="s">
        <v>162</v>
      </c>
      <c r="C44" s="94" t="s">
        <v>163</v>
      </c>
      <c r="D44" s="95" t="s">
        <v>164</v>
      </c>
      <c r="E44" s="95" t="s">
        <v>165</v>
      </c>
      <c r="F44" s="96" t="s">
        <v>138</v>
      </c>
      <c r="G44" s="40"/>
      <c r="H44" s="97" t="s">
        <v>166</v>
      </c>
      <c r="I44" s="97"/>
      <c r="J44" s="41"/>
      <c r="K44" s="48" t="s">
        <v>81</v>
      </c>
      <c r="L44" s="49"/>
      <c r="M44" s="79" t="s">
        <v>167</v>
      </c>
      <c r="N44" s="49"/>
      <c r="O44" s="3"/>
    </row>
    <row r="45" spans="1:18" s="4" customFormat="1" ht="14.25" customHeight="1" x14ac:dyDescent="0.25">
      <c r="A45" s="1"/>
      <c r="B45" s="98"/>
      <c r="C45" s="99"/>
      <c r="D45" s="99"/>
      <c r="E45" s="99"/>
      <c r="F45" s="100"/>
      <c r="G45" s="40"/>
      <c r="H45" s="137" t="s">
        <v>168</v>
      </c>
      <c r="I45" s="138"/>
      <c r="J45" s="101"/>
      <c r="K45" s="48" t="s">
        <v>84</v>
      </c>
      <c r="L45" s="49"/>
      <c r="M45" s="83" t="s">
        <v>169</v>
      </c>
      <c r="N45" s="73"/>
      <c r="O45" s="3"/>
    </row>
    <row r="46" spans="1:18" s="4" customFormat="1" ht="14.25" customHeight="1" x14ac:dyDescent="0.25">
      <c r="A46" s="1"/>
      <c r="B46" s="98"/>
      <c r="C46" s="99"/>
      <c r="D46" s="99"/>
      <c r="E46" s="99"/>
      <c r="F46" s="100"/>
      <c r="G46" s="40"/>
      <c r="H46" s="137" t="s">
        <v>170</v>
      </c>
      <c r="I46" s="138"/>
      <c r="J46" s="101"/>
      <c r="K46" s="72" t="s">
        <v>171</v>
      </c>
      <c r="L46" s="73"/>
      <c r="M46" s="2"/>
      <c r="N46" s="2"/>
      <c r="O46" s="3"/>
    </row>
    <row r="47" spans="1:18" s="4" customFormat="1" ht="15.75" thickBot="1" x14ac:dyDescent="0.3">
      <c r="A47" s="1"/>
      <c r="B47" s="102"/>
      <c r="C47" s="103"/>
      <c r="D47" s="103"/>
      <c r="E47" s="103"/>
      <c r="F47" s="104"/>
      <c r="G47" s="40"/>
      <c r="H47" s="137" t="s">
        <v>88</v>
      </c>
      <c r="I47" s="138"/>
      <c r="J47" s="101"/>
      <c r="K47" s="2"/>
      <c r="L47" s="2"/>
      <c r="M47" s="2"/>
      <c r="N47" s="2"/>
      <c r="O47" s="3"/>
    </row>
    <row r="48" spans="1:18" s="4" customFormat="1" ht="15" customHeight="1" x14ac:dyDescent="0.25">
      <c r="A48" s="1"/>
      <c r="B48" s="105"/>
      <c r="C48" s="40"/>
      <c r="D48" s="40"/>
      <c r="E48" s="40"/>
      <c r="F48" s="40"/>
      <c r="G48" s="40"/>
      <c r="H48" s="137" t="s">
        <v>172</v>
      </c>
      <c r="I48" s="138"/>
      <c r="J48" s="101"/>
      <c r="K48" s="43" t="s">
        <v>62</v>
      </c>
      <c r="L48" s="44"/>
      <c r="M48" s="43" t="s">
        <v>104</v>
      </c>
      <c r="N48" s="44"/>
      <c r="O48" s="3"/>
    </row>
    <row r="49" spans="2:15" s="4" customFormat="1" ht="14.25" customHeight="1" x14ac:dyDescent="0.2">
      <c r="B49" s="106" t="s">
        <v>173</v>
      </c>
      <c r="C49" s="107"/>
      <c r="D49" s="107"/>
      <c r="E49" s="107"/>
      <c r="F49" s="107"/>
      <c r="G49" s="40"/>
      <c r="H49" s="137" t="s">
        <v>91</v>
      </c>
      <c r="I49" s="138"/>
      <c r="J49" s="101"/>
      <c r="K49" s="48" t="s">
        <v>153</v>
      </c>
      <c r="L49" s="49">
        <v>1</v>
      </c>
      <c r="M49" s="4" t="b">
        <f>IF(OR(N50=2,N51=2,N52=2,N53=2,N54=2),TRUE,FALSE)</f>
        <v>0</v>
      </c>
      <c r="N49" s="121" t="b">
        <f>IF(M49=TRUE,FALSE,TRUE)</f>
        <v>1</v>
      </c>
      <c r="O49" s="3"/>
    </row>
    <row r="50" spans="2:15" s="4" customFormat="1" x14ac:dyDescent="0.2">
      <c r="B50" s="139"/>
      <c r="C50" s="140"/>
      <c r="D50" s="140"/>
      <c r="E50" s="140"/>
      <c r="F50" s="141"/>
      <c r="G50" s="40"/>
      <c r="H50" s="137" t="s">
        <v>174</v>
      </c>
      <c r="I50" s="138"/>
      <c r="J50" s="101"/>
      <c r="K50" s="48" t="s">
        <v>93</v>
      </c>
      <c r="L50" s="49"/>
      <c r="M50" s="48" t="s">
        <v>157</v>
      </c>
      <c r="N50" s="49">
        <v>1</v>
      </c>
      <c r="O50" s="3"/>
    </row>
    <row r="51" spans="2:15" s="4" customFormat="1" x14ac:dyDescent="0.2">
      <c r="B51" s="142"/>
      <c r="C51" s="143"/>
      <c r="D51" s="143"/>
      <c r="E51" s="143"/>
      <c r="F51" s="144"/>
      <c r="G51" s="40"/>
      <c r="H51" s="40"/>
      <c r="I51" s="40"/>
      <c r="J51" s="85"/>
      <c r="K51" s="48" t="s">
        <v>94</v>
      </c>
      <c r="L51" s="49"/>
      <c r="M51" s="48" t="s">
        <v>175</v>
      </c>
      <c r="N51" s="49">
        <v>1</v>
      </c>
      <c r="O51" s="3"/>
    </row>
    <row r="52" spans="2:15" s="4" customFormat="1" x14ac:dyDescent="0.2">
      <c r="B52" s="142"/>
      <c r="C52" s="143"/>
      <c r="D52" s="143"/>
      <c r="E52" s="143"/>
      <c r="F52" s="144"/>
      <c r="G52" s="40"/>
      <c r="H52" s="148" t="s">
        <v>176</v>
      </c>
      <c r="I52" s="148"/>
      <c r="J52" s="149"/>
      <c r="K52" s="48" t="s">
        <v>96</v>
      </c>
      <c r="L52" s="49"/>
      <c r="M52" s="48" t="s">
        <v>177</v>
      </c>
      <c r="N52" s="49">
        <v>1</v>
      </c>
      <c r="O52" s="3"/>
    </row>
    <row r="53" spans="2:15" s="4" customFormat="1" x14ac:dyDescent="0.2">
      <c r="B53" s="142"/>
      <c r="C53" s="143"/>
      <c r="D53" s="143"/>
      <c r="E53" s="143"/>
      <c r="F53" s="144"/>
      <c r="G53" s="40"/>
      <c r="H53" s="150"/>
      <c r="I53" s="151"/>
      <c r="J53" s="152"/>
      <c r="K53" s="48" t="s">
        <v>97</v>
      </c>
      <c r="L53" s="49"/>
      <c r="M53" s="48" t="s">
        <v>178</v>
      </c>
      <c r="N53" s="49">
        <v>1</v>
      </c>
      <c r="O53" s="3"/>
    </row>
    <row r="54" spans="2:15" s="4" customFormat="1" x14ac:dyDescent="0.2">
      <c r="B54" s="142"/>
      <c r="C54" s="143"/>
      <c r="D54" s="143"/>
      <c r="E54" s="143"/>
      <c r="F54" s="144"/>
      <c r="G54" s="40"/>
      <c r="H54" s="153"/>
      <c r="I54" s="154"/>
      <c r="J54" s="155"/>
      <c r="K54" s="72" t="s">
        <v>171</v>
      </c>
      <c r="L54" s="73"/>
      <c r="M54" s="83" t="s">
        <v>179</v>
      </c>
      <c r="N54" s="73">
        <v>1</v>
      </c>
      <c r="O54" s="3"/>
    </row>
    <row r="55" spans="2:15" s="4" customFormat="1" x14ac:dyDescent="0.2">
      <c r="B55" s="142"/>
      <c r="C55" s="143"/>
      <c r="D55" s="143"/>
      <c r="E55" s="143"/>
      <c r="F55" s="144"/>
      <c r="G55" s="40"/>
      <c r="H55" s="153"/>
      <c r="I55" s="154"/>
      <c r="J55" s="155"/>
      <c r="K55" s="2"/>
      <c r="L55" s="2"/>
      <c r="M55" s="2"/>
      <c r="N55" s="2"/>
      <c r="O55" s="3"/>
    </row>
    <row r="56" spans="2:15" s="4" customFormat="1" x14ac:dyDescent="0.2">
      <c r="B56" s="142"/>
      <c r="C56" s="143"/>
      <c r="D56" s="143"/>
      <c r="E56" s="143"/>
      <c r="F56" s="144"/>
      <c r="G56" s="40"/>
      <c r="H56" s="153"/>
      <c r="I56" s="154"/>
      <c r="J56" s="155"/>
      <c r="K56" s="2"/>
      <c r="L56" s="2"/>
      <c r="M56" s="2"/>
      <c r="N56" s="2"/>
      <c r="O56" s="3"/>
    </row>
    <row r="57" spans="2:15" s="4" customFormat="1" x14ac:dyDescent="0.2">
      <c r="B57" s="145"/>
      <c r="C57" s="146"/>
      <c r="D57" s="146"/>
      <c r="E57" s="146"/>
      <c r="F57" s="147"/>
      <c r="G57" s="40"/>
      <c r="H57" s="156"/>
      <c r="I57" s="157"/>
      <c r="J57" s="158"/>
      <c r="K57" s="2"/>
      <c r="L57" s="2"/>
      <c r="M57" s="2"/>
      <c r="N57" s="2"/>
      <c r="O57" s="3"/>
    </row>
    <row r="58" spans="2:15" s="4" customFormat="1" x14ac:dyDescent="0.2">
      <c r="B58" s="108"/>
      <c r="C58" s="40"/>
      <c r="D58" s="40"/>
      <c r="E58" s="40"/>
      <c r="F58" s="40"/>
      <c r="G58" s="40"/>
      <c r="H58" s="40"/>
      <c r="I58" s="40"/>
      <c r="J58" s="85"/>
      <c r="K58" s="2"/>
      <c r="L58" s="2"/>
      <c r="M58" s="2"/>
      <c r="N58" s="2"/>
      <c r="O58" s="3"/>
    </row>
    <row r="59" spans="2:15" s="4" customFormat="1" ht="14.25" customHeight="1" x14ac:dyDescent="0.2">
      <c r="B59" s="126" t="s">
        <v>180</v>
      </c>
      <c r="C59" s="127"/>
      <c r="D59" s="127"/>
      <c r="E59" s="127"/>
      <c r="F59" s="127"/>
      <c r="G59" s="127"/>
      <c r="H59" s="127"/>
      <c r="I59" s="127"/>
      <c r="J59" s="128"/>
      <c r="K59" s="2"/>
      <c r="L59" s="2"/>
      <c r="M59" s="2"/>
      <c r="N59" s="2"/>
      <c r="O59" s="3"/>
    </row>
    <row r="60" spans="2:15" s="4" customFormat="1" x14ac:dyDescent="0.2">
      <c r="B60" s="126"/>
      <c r="C60" s="127"/>
      <c r="D60" s="127"/>
      <c r="E60" s="127"/>
      <c r="F60" s="127"/>
      <c r="G60" s="127"/>
      <c r="H60" s="127"/>
      <c r="I60" s="127"/>
      <c r="J60" s="128"/>
      <c r="K60" s="2"/>
      <c r="L60" s="2"/>
      <c r="M60" s="2"/>
      <c r="N60" s="2"/>
      <c r="O60" s="3"/>
    </row>
    <row r="61" spans="2:15" s="4" customFormat="1" x14ac:dyDescent="0.2">
      <c r="B61" s="126"/>
      <c r="C61" s="127"/>
      <c r="D61" s="127"/>
      <c r="E61" s="127"/>
      <c r="F61" s="127"/>
      <c r="G61" s="127"/>
      <c r="H61" s="127"/>
      <c r="I61" s="127"/>
      <c r="J61" s="128"/>
      <c r="K61" s="2"/>
      <c r="L61" s="2"/>
      <c r="M61"/>
      <c r="N61"/>
      <c r="O61" s="3"/>
    </row>
    <row r="62" spans="2:15" s="4" customFormat="1" x14ac:dyDescent="0.2">
      <c r="B62" s="126"/>
      <c r="C62" s="127"/>
      <c r="D62" s="127"/>
      <c r="E62" s="127"/>
      <c r="F62" s="127"/>
      <c r="G62" s="127"/>
      <c r="H62" s="127"/>
      <c r="I62" s="127"/>
      <c r="J62" s="128"/>
      <c r="K62" s="2"/>
      <c r="L62" s="2"/>
      <c r="M62"/>
      <c r="N62"/>
      <c r="O62" s="3"/>
    </row>
    <row r="63" spans="2:15" s="4" customFormat="1" ht="14.25" customHeight="1" x14ac:dyDescent="0.2">
      <c r="B63" s="129" t="s">
        <v>181</v>
      </c>
      <c r="C63" s="130"/>
      <c r="D63" s="130"/>
      <c r="E63" s="109"/>
      <c r="F63" s="109"/>
      <c r="G63" s="110"/>
      <c r="H63" s="110"/>
      <c r="I63" s="110"/>
      <c r="J63" s="111"/>
      <c r="K63" s="2"/>
      <c r="L63" s="2"/>
      <c r="M63"/>
      <c r="N63"/>
      <c r="O63" s="3"/>
    </row>
    <row r="64" spans="2:15" s="4" customFormat="1" ht="15" thickBot="1" x14ac:dyDescent="0.25">
      <c r="B64" s="131" t="s">
        <v>182</v>
      </c>
      <c r="C64" s="132"/>
      <c r="D64" s="132"/>
      <c r="E64" s="132"/>
      <c r="F64" s="132"/>
      <c r="G64" s="112"/>
      <c r="H64" s="112"/>
      <c r="I64" s="112"/>
      <c r="J64" s="89"/>
      <c r="K64" s="2"/>
      <c r="L64" s="2"/>
      <c r="M64"/>
      <c r="N64"/>
      <c r="O64" s="3"/>
    </row>
  </sheetData>
  <sheetProtection algorithmName="SHA-512" hashValue="jBGHjjQSG9/AuFpNOmM46pCPoVRyQDs4XZI06ffPPRkne59tLsivvNy15wJ0/ZZvXs6KDFIuJg3RLxZ7dnz1ow==" saltValue="Sy3yuCvKrusGTowfQPpk5Q==" spinCount="100000" sheet="1" objects="1" scenarios="1"/>
  <protectedRanges>
    <protectedRange sqref="C9:F13" name="Bereich3_1"/>
    <protectedRange sqref="C3:F7 C15:F19 C21:E24 H10:J10 H12:J12 B26:J30 H21:J23 H15:J19" name="Bereich3"/>
    <protectedRange sqref="B51:G53 B55:F57 B45:F47 F44 I32:I34 B33:C36 K47:K48 G38 B39:D39 K51:K53 J45:J53 J40:J41" name="Bereich3_2"/>
  </protectedRanges>
  <mergeCells count="71">
    <mergeCell ref="B59:J62"/>
    <mergeCell ref="B63:D63"/>
    <mergeCell ref="B64:F64"/>
    <mergeCell ref="H48:I48"/>
    <mergeCell ref="H49:I49"/>
    <mergeCell ref="B50:F57"/>
    <mergeCell ref="H50:I50"/>
    <mergeCell ref="H52:J52"/>
    <mergeCell ref="H53:J57"/>
    <mergeCell ref="H47:I47"/>
    <mergeCell ref="D34:G36"/>
    <mergeCell ref="B35:C35"/>
    <mergeCell ref="B36:C36"/>
    <mergeCell ref="C39:D39"/>
    <mergeCell ref="G39:H39"/>
    <mergeCell ref="G40:H40"/>
    <mergeCell ref="D41:E41"/>
    <mergeCell ref="F41:G41"/>
    <mergeCell ref="F42:G42"/>
    <mergeCell ref="H45:I45"/>
    <mergeCell ref="H46:I46"/>
    <mergeCell ref="B28:C28"/>
    <mergeCell ref="B29:C29"/>
    <mergeCell ref="B30:C30"/>
    <mergeCell ref="B31:C31"/>
    <mergeCell ref="G31:H31"/>
    <mergeCell ref="B32:C32"/>
    <mergeCell ref="D32:G33"/>
    <mergeCell ref="B33:C33"/>
    <mergeCell ref="H33:J38"/>
    <mergeCell ref="B34:C34"/>
    <mergeCell ref="B27:C27"/>
    <mergeCell ref="B20:E20"/>
    <mergeCell ref="K20:N20"/>
    <mergeCell ref="C21:F21"/>
    <mergeCell ref="H21:J21"/>
    <mergeCell ref="C22:F22"/>
    <mergeCell ref="H22:J22"/>
    <mergeCell ref="C23:F23"/>
    <mergeCell ref="H23:J23"/>
    <mergeCell ref="C24:F24"/>
    <mergeCell ref="B25:C25"/>
    <mergeCell ref="B26:C26"/>
    <mergeCell ref="C19:F19"/>
    <mergeCell ref="H19:J19"/>
    <mergeCell ref="K19:N19"/>
    <mergeCell ref="C13:F13"/>
    <mergeCell ref="G13:J13"/>
    <mergeCell ref="B14:F14"/>
    <mergeCell ref="C15:F15"/>
    <mergeCell ref="H15:J15"/>
    <mergeCell ref="C16:F16"/>
    <mergeCell ref="H16:J16"/>
    <mergeCell ref="C17:F17"/>
    <mergeCell ref="H17:J17"/>
    <mergeCell ref="C18:F18"/>
    <mergeCell ref="H18:J18"/>
    <mergeCell ref="K18:N18"/>
    <mergeCell ref="C12:F12"/>
    <mergeCell ref="B1:J1"/>
    <mergeCell ref="B2:F2"/>
    <mergeCell ref="C3:F3"/>
    <mergeCell ref="C4:F4"/>
    <mergeCell ref="C5:F5"/>
    <mergeCell ref="C6:F6"/>
    <mergeCell ref="H6:J6"/>
    <mergeCell ref="C7:F7"/>
    <mergeCell ref="B8:F8"/>
    <mergeCell ref="C9:F9"/>
    <mergeCell ref="C10:F10"/>
    <mergeCell ref="C11:F11"/>
  </mergeCells>
  <conditionalFormatting sqref="G40">
    <cfRule type="expression" dxfId="7" priority="7">
      <formula>IF($H$39="zu deckende Risiken für:",1,0)</formula>
    </cfRule>
  </conditionalFormatting>
  <conditionalFormatting sqref="B42">
    <cfRule type="expression" dxfId="6" priority="8">
      <formula>IF($H$39="Andere:",1,0)</formula>
    </cfRule>
  </conditionalFormatting>
  <conditionalFormatting sqref="D34">
    <cfRule type="containsText" dxfId="5" priority="5" operator="containsText" text="ATTENTION not">
      <formula>NOT(ISERROR(SEARCH("ATTENTION not",D34)))</formula>
    </cfRule>
    <cfRule type="cellIs" dxfId="4" priority="6" operator="equal">
      <formula>"ATTENTION"</formula>
    </cfRule>
  </conditionalFormatting>
  <conditionalFormatting sqref="D32">
    <cfRule type="containsText" dxfId="3" priority="3" stopIfTrue="1" operator="containsText" text="ATTENTION Length">
      <formula>NOT(ISERROR(SEARCH("ATTENTION Length",D32)))</formula>
    </cfRule>
    <cfRule type="cellIs" dxfId="2" priority="4" operator="equal">
      <formula>"ATTENTION"</formula>
    </cfRule>
  </conditionalFormatting>
  <conditionalFormatting sqref="D32:G33">
    <cfRule type="containsText" dxfId="1" priority="1" stopIfTrue="1" operator="containsText" text="ATTENTION Length">
      <formula>NOT(ISERROR(SEARCH("ATTENTION Length",D32)))</formula>
    </cfRule>
    <cfRule type="containsText" dxfId="0" priority="2" operator="containsText" text="ATTENTION Length">
      <formula>NOT(ISERROR(SEARCH("ATTENTION Length",D32)))</formula>
    </cfRule>
  </conditionalFormatting>
  <dataValidations count="1">
    <dataValidation type="date" allowBlank="1" showInputMessage="1" showErrorMessage="1" sqref="H10 H12" xr:uid="{00000000-0002-0000-0100-000000000000}">
      <formula1>43466</formula1>
      <formula2>58806</formula2>
    </dataValidation>
  </dataValidations>
  <hyperlinks>
    <hyperlink ref="G13:J13" r:id="rId1" display="https://www.gw-world.com/de/produkte-services/landverkehr/stueckgut-und-sammelgut/" xr:uid="{00000000-0004-0000-0100-000000000000}"/>
    <hyperlink ref="B64" r:id="rId2" display="http://www.gw-world.ch/impressum/" xr:uid="{00000000-0004-0000-0100-000001000000}"/>
    <hyperlink ref="B63" r:id="rId3" display="Impressum Gebrüder Weiss AG Schweiz" xr:uid="{00000000-0004-0000-0100-000002000000}"/>
    <hyperlink ref="B63:D63" r:id="rId4" display="Imprint Gebrüder Weiss AG Schweiz" xr:uid="{00000000-0004-0000-0100-000003000000}"/>
    <hyperlink ref="B64:F64" r:id="rId5" display="Terms of Service Gebrüder Weiss AG Schweiz." xr:uid="{00000000-0004-0000-0100-000004000000}"/>
    <hyperlink ref="H6" r:id="rId6" xr:uid="{00000000-0004-0000-0100-000005000000}"/>
  </hyperlinks>
  <pageMargins left="0.7" right="0.7" top="0.78740157499999996" bottom="0.78740157499999996" header="0.3" footer="0.3"/>
  <pageSetup paperSize="9" scale="74" orientation="portrait" r:id="rId7"/>
  <drawing r:id="rId8"/>
  <legacyDrawing r:id="rId9"/>
  <mc:AlternateContent xmlns:mc="http://schemas.openxmlformats.org/markup-compatibility/2006">
    <mc:Choice Requires="x14">
      <controls>
        <mc:AlternateContent xmlns:mc="http://schemas.openxmlformats.org/markup-compatibility/2006">
          <mc:Choice Requires="x14">
            <control shapeId="2049" r:id="rId10" name="Check Box 1">
              <controlPr locked="0" defaultSize="0" autoFill="0" autoLine="0" autoPict="0">
                <anchor moveWithCells="1">
                  <from>
                    <xdr:col>2</xdr:col>
                    <xdr:colOff>0</xdr:colOff>
                    <xdr:row>39</xdr:row>
                    <xdr:rowOff>38100</xdr:rowOff>
                  </from>
                  <to>
                    <xdr:col>2</xdr:col>
                    <xdr:colOff>847725</xdr:colOff>
                    <xdr:row>40</xdr:row>
                    <xdr:rowOff>47625</xdr:rowOff>
                  </to>
                </anchor>
              </controlPr>
            </control>
          </mc:Choice>
        </mc:AlternateContent>
        <mc:AlternateContent xmlns:mc="http://schemas.openxmlformats.org/markup-compatibility/2006">
          <mc:Choice Requires="x14">
            <control shapeId="2050" r:id="rId11" name="Check Box 2">
              <controlPr locked="0" defaultSize="0" autoFill="0" autoLine="0" autoPict="0">
                <anchor moveWithCells="1">
                  <from>
                    <xdr:col>2</xdr:col>
                    <xdr:colOff>0</xdr:colOff>
                    <xdr:row>40</xdr:row>
                    <xdr:rowOff>57150</xdr:rowOff>
                  </from>
                  <to>
                    <xdr:col>2</xdr:col>
                    <xdr:colOff>847725</xdr:colOff>
                    <xdr:row>41</xdr:row>
                    <xdr:rowOff>76200</xdr:rowOff>
                  </to>
                </anchor>
              </controlPr>
            </control>
          </mc:Choice>
        </mc:AlternateContent>
        <mc:AlternateContent xmlns:mc="http://schemas.openxmlformats.org/markup-compatibility/2006">
          <mc:Choice Requires="x14">
            <control shapeId="2051" r:id="rId12" name="Check Box 3">
              <controlPr locked="0" defaultSize="0" autoFill="0" autoLine="0" autoPict="0">
                <anchor moveWithCells="1">
                  <from>
                    <xdr:col>1</xdr:col>
                    <xdr:colOff>66675</xdr:colOff>
                    <xdr:row>39</xdr:row>
                    <xdr:rowOff>38100</xdr:rowOff>
                  </from>
                  <to>
                    <xdr:col>2</xdr:col>
                    <xdr:colOff>9525</xdr:colOff>
                    <xdr:row>40</xdr:row>
                    <xdr:rowOff>38100</xdr:rowOff>
                  </to>
                </anchor>
              </controlPr>
            </control>
          </mc:Choice>
        </mc:AlternateContent>
        <mc:AlternateContent xmlns:mc="http://schemas.openxmlformats.org/markup-compatibility/2006">
          <mc:Choice Requires="x14">
            <control shapeId="2052" r:id="rId13" name="Check Box 4">
              <controlPr locked="0" defaultSize="0" autoFill="0" autoLine="0" autoPict="0">
                <anchor moveWithCells="1">
                  <from>
                    <xdr:col>1</xdr:col>
                    <xdr:colOff>66675</xdr:colOff>
                    <xdr:row>40</xdr:row>
                    <xdr:rowOff>66675</xdr:rowOff>
                  </from>
                  <to>
                    <xdr:col>2</xdr:col>
                    <xdr:colOff>19050</xdr:colOff>
                    <xdr:row>41</xdr:row>
                    <xdr:rowOff>76200</xdr:rowOff>
                  </to>
                </anchor>
              </controlPr>
            </control>
          </mc:Choice>
        </mc:AlternateContent>
        <mc:AlternateContent xmlns:mc="http://schemas.openxmlformats.org/markup-compatibility/2006">
          <mc:Choice Requires="x14">
            <control shapeId="2053" r:id="rId14" name="Check Box 5">
              <controlPr defaultSize="0" autoFill="0" autoLine="0" autoPict="0">
                <anchor moveWithCells="1">
                  <from>
                    <xdr:col>8</xdr:col>
                    <xdr:colOff>95250</xdr:colOff>
                    <xdr:row>30</xdr:row>
                    <xdr:rowOff>171450</xdr:rowOff>
                  </from>
                  <to>
                    <xdr:col>8</xdr:col>
                    <xdr:colOff>695325</xdr:colOff>
                    <xdr:row>32</xdr:row>
                    <xdr:rowOff>28575</xdr:rowOff>
                  </to>
                </anchor>
              </controlPr>
            </control>
          </mc:Choice>
        </mc:AlternateContent>
        <mc:AlternateContent xmlns:mc="http://schemas.openxmlformats.org/markup-compatibility/2006">
          <mc:Choice Requires="x14">
            <control shapeId="2054" r:id="rId15" name="Check Box 6">
              <controlPr defaultSize="0" autoFill="0" autoLine="0" autoPict="0">
                <anchor moveWithCells="1">
                  <from>
                    <xdr:col>8</xdr:col>
                    <xdr:colOff>781050</xdr:colOff>
                    <xdr:row>30</xdr:row>
                    <xdr:rowOff>171450</xdr:rowOff>
                  </from>
                  <to>
                    <xdr:col>9</xdr:col>
                    <xdr:colOff>476250</xdr:colOff>
                    <xdr:row>32</xdr:row>
                    <xdr:rowOff>28575</xdr:rowOff>
                  </to>
                </anchor>
              </controlPr>
            </control>
          </mc:Choice>
        </mc:AlternateContent>
        <mc:AlternateContent xmlns:mc="http://schemas.openxmlformats.org/markup-compatibility/2006">
          <mc:Choice Requires="x14">
            <control shapeId="2055" r:id="rId16" name="Check Box 7">
              <controlPr defaultSize="0" autoFill="0" autoLine="0" autoPict="0">
                <anchor moveWithCells="1">
                  <from>
                    <xdr:col>9</xdr:col>
                    <xdr:colOff>9525</xdr:colOff>
                    <xdr:row>50</xdr:row>
                    <xdr:rowOff>161925</xdr:rowOff>
                  </from>
                  <to>
                    <xdr:col>9</xdr:col>
                    <xdr:colOff>857250</xdr:colOff>
                    <xdr:row>52</xdr:row>
                    <xdr:rowOff>9525</xdr:rowOff>
                  </to>
                </anchor>
              </controlPr>
            </control>
          </mc:Choice>
        </mc:AlternateContent>
        <mc:AlternateContent xmlns:mc="http://schemas.openxmlformats.org/markup-compatibility/2006">
          <mc:Choice Requires="x14">
            <control shapeId="2056" r:id="rId17" name="Drop Down 8">
              <controlPr defaultSize="0" autoLine="0" autoPict="0">
                <anchor moveWithCells="1">
                  <from>
                    <xdr:col>4</xdr:col>
                    <xdr:colOff>9525</xdr:colOff>
                    <xdr:row>25</xdr:row>
                    <xdr:rowOff>9525</xdr:rowOff>
                  </from>
                  <to>
                    <xdr:col>5</xdr:col>
                    <xdr:colOff>9525</xdr:colOff>
                    <xdr:row>25</xdr:row>
                    <xdr:rowOff>247650</xdr:rowOff>
                  </to>
                </anchor>
              </controlPr>
            </control>
          </mc:Choice>
        </mc:AlternateContent>
        <mc:AlternateContent xmlns:mc="http://schemas.openxmlformats.org/markup-compatibility/2006">
          <mc:Choice Requires="x14">
            <control shapeId="2057" r:id="rId18" name="Drop Down 9">
              <controlPr defaultSize="0" autoLine="0" autoPict="0">
                <anchor moveWithCells="1">
                  <from>
                    <xdr:col>4</xdr:col>
                    <xdr:colOff>9525</xdr:colOff>
                    <xdr:row>26</xdr:row>
                    <xdr:rowOff>9525</xdr:rowOff>
                  </from>
                  <to>
                    <xdr:col>5</xdr:col>
                    <xdr:colOff>9525</xdr:colOff>
                    <xdr:row>26</xdr:row>
                    <xdr:rowOff>247650</xdr:rowOff>
                  </to>
                </anchor>
              </controlPr>
            </control>
          </mc:Choice>
        </mc:AlternateContent>
        <mc:AlternateContent xmlns:mc="http://schemas.openxmlformats.org/markup-compatibility/2006">
          <mc:Choice Requires="x14">
            <control shapeId="2058" r:id="rId19" name="Drop Down 10">
              <controlPr defaultSize="0" autoLine="0" autoPict="0">
                <anchor moveWithCells="1">
                  <from>
                    <xdr:col>4</xdr:col>
                    <xdr:colOff>9525</xdr:colOff>
                    <xdr:row>27</xdr:row>
                    <xdr:rowOff>9525</xdr:rowOff>
                  </from>
                  <to>
                    <xdr:col>5</xdr:col>
                    <xdr:colOff>9525</xdr:colOff>
                    <xdr:row>27</xdr:row>
                    <xdr:rowOff>247650</xdr:rowOff>
                  </to>
                </anchor>
              </controlPr>
            </control>
          </mc:Choice>
        </mc:AlternateContent>
        <mc:AlternateContent xmlns:mc="http://schemas.openxmlformats.org/markup-compatibility/2006">
          <mc:Choice Requires="x14">
            <control shapeId="2059" r:id="rId20" name="Drop Down 11">
              <controlPr defaultSize="0" autoLine="0" autoPict="0">
                <anchor moveWithCells="1">
                  <from>
                    <xdr:col>4</xdr:col>
                    <xdr:colOff>9525</xdr:colOff>
                    <xdr:row>28</xdr:row>
                    <xdr:rowOff>9525</xdr:rowOff>
                  </from>
                  <to>
                    <xdr:col>5</xdr:col>
                    <xdr:colOff>9525</xdr:colOff>
                    <xdr:row>28</xdr:row>
                    <xdr:rowOff>247650</xdr:rowOff>
                  </to>
                </anchor>
              </controlPr>
            </control>
          </mc:Choice>
        </mc:AlternateContent>
        <mc:AlternateContent xmlns:mc="http://schemas.openxmlformats.org/markup-compatibility/2006">
          <mc:Choice Requires="x14">
            <control shapeId="2060" r:id="rId21" name="Drop Down 12">
              <controlPr defaultSize="0" autoLine="0" autoPict="0">
                <anchor moveWithCells="1">
                  <from>
                    <xdr:col>4</xdr:col>
                    <xdr:colOff>9525</xdr:colOff>
                    <xdr:row>29</xdr:row>
                    <xdr:rowOff>9525</xdr:rowOff>
                  </from>
                  <to>
                    <xdr:col>5</xdr:col>
                    <xdr:colOff>9525</xdr:colOff>
                    <xdr:row>29</xdr:row>
                    <xdr:rowOff>247650</xdr:rowOff>
                  </to>
                </anchor>
              </controlPr>
            </control>
          </mc:Choice>
        </mc:AlternateContent>
        <mc:AlternateContent xmlns:mc="http://schemas.openxmlformats.org/markup-compatibility/2006">
          <mc:Choice Requires="x14">
            <control shapeId="2061" r:id="rId22" name="Drop Down 13">
              <controlPr defaultSize="0" autoLine="0" autoPict="0">
                <anchor moveWithCells="1">
                  <from>
                    <xdr:col>1</xdr:col>
                    <xdr:colOff>9525</xdr:colOff>
                    <xdr:row>37</xdr:row>
                    <xdr:rowOff>190500</xdr:rowOff>
                  </from>
                  <to>
                    <xdr:col>1</xdr:col>
                    <xdr:colOff>771525</xdr:colOff>
                    <xdr:row>39</xdr:row>
                    <xdr:rowOff>0</xdr:rowOff>
                  </to>
                </anchor>
              </controlPr>
            </control>
          </mc:Choice>
        </mc:AlternateContent>
        <mc:AlternateContent xmlns:mc="http://schemas.openxmlformats.org/markup-compatibility/2006">
          <mc:Choice Requires="x14">
            <control shapeId="2062" r:id="rId23" name="Drop Down 14">
              <controlPr defaultSize="0" autoLine="0" autoPict="0">
                <anchor moveWithCells="1">
                  <from>
                    <xdr:col>5</xdr:col>
                    <xdr:colOff>0</xdr:colOff>
                    <xdr:row>38</xdr:row>
                    <xdr:rowOff>180975</xdr:rowOff>
                  </from>
                  <to>
                    <xdr:col>5</xdr:col>
                    <xdr:colOff>828675</xdr:colOff>
                    <xdr:row>39</xdr:row>
                    <xdr:rowOff>190500</xdr:rowOff>
                  </to>
                </anchor>
              </controlPr>
            </control>
          </mc:Choice>
        </mc:AlternateContent>
        <mc:AlternateContent xmlns:mc="http://schemas.openxmlformats.org/markup-compatibility/2006">
          <mc:Choice Requires="x14">
            <control shapeId="2063" r:id="rId24" name="Drop Down 15">
              <controlPr defaultSize="0" autoLine="0" autoPict="0">
                <anchor moveWithCells="1">
                  <from>
                    <xdr:col>6</xdr:col>
                    <xdr:colOff>9525</xdr:colOff>
                    <xdr:row>10</xdr:row>
                    <xdr:rowOff>180975</xdr:rowOff>
                  </from>
                  <to>
                    <xdr:col>6</xdr:col>
                    <xdr:colOff>914400</xdr:colOff>
                    <xdr:row>12</xdr:row>
                    <xdr:rowOff>0</xdr:rowOff>
                  </to>
                </anchor>
              </controlPr>
            </control>
          </mc:Choice>
        </mc:AlternateContent>
        <mc:AlternateContent xmlns:mc="http://schemas.openxmlformats.org/markup-compatibility/2006">
          <mc:Choice Requires="x14">
            <control shapeId="2064" r:id="rId25" name="Drop Down 16">
              <controlPr defaultSize="0" autoLine="0" autoPict="0">
                <anchor moveWithCells="1">
                  <from>
                    <xdr:col>6</xdr:col>
                    <xdr:colOff>9525</xdr:colOff>
                    <xdr:row>9</xdr:row>
                    <xdr:rowOff>9525</xdr:rowOff>
                  </from>
                  <to>
                    <xdr:col>6</xdr:col>
                    <xdr:colOff>914400</xdr:colOff>
                    <xdr:row>10</xdr:row>
                    <xdr:rowOff>19050</xdr:rowOff>
                  </to>
                </anchor>
              </controlPr>
            </control>
          </mc:Choice>
        </mc:AlternateContent>
        <mc:AlternateContent xmlns:mc="http://schemas.openxmlformats.org/markup-compatibility/2006">
          <mc:Choice Requires="x14">
            <control shapeId="2065" r:id="rId26" name="Drop Down 17">
              <controlPr defaultSize="0" autoLine="0" autoPict="0">
                <anchor moveWithCells="1">
                  <from>
                    <xdr:col>7</xdr:col>
                    <xdr:colOff>9525</xdr:colOff>
                    <xdr:row>40</xdr:row>
                    <xdr:rowOff>0</xdr:rowOff>
                  </from>
                  <to>
                    <xdr:col>8</xdr:col>
                    <xdr:colOff>9525</xdr:colOff>
                    <xdr:row>41</xdr:row>
                    <xdr:rowOff>9525</xdr:rowOff>
                  </to>
                </anchor>
              </controlPr>
            </control>
          </mc:Choice>
        </mc:AlternateContent>
        <mc:AlternateContent xmlns:mc="http://schemas.openxmlformats.org/markup-compatibility/2006">
          <mc:Choice Requires="x14">
            <control shapeId="2066" r:id="rId27" name="Drop Down 18">
              <controlPr defaultSize="0" autoLine="0" autoPict="0">
                <anchor moveWithCells="1">
                  <from>
                    <xdr:col>7</xdr:col>
                    <xdr:colOff>9525</xdr:colOff>
                    <xdr:row>41</xdr:row>
                    <xdr:rowOff>9525</xdr:rowOff>
                  </from>
                  <to>
                    <xdr:col>9</xdr:col>
                    <xdr:colOff>914400</xdr:colOff>
                    <xdr:row>42</xdr:row>
                    <xdr:rowOff>19050</xdr:rowOff>
                  </to>
                </anchor>
              </controlPr>
            </control>
          </mc:Choice>
        </mc:AlternateContent>
        <mc:AlternateContent xmlns:mc="http://schemas.openxmlformats.org/markup-compatibility/2006">
          <mc:Choice Requires="x14">
            <control shapeId="2067" r:id="rId28" name="Drop Down 19">
              <controlPr defaultSize="0" autoLine="0" autoPict="0">
                <anchor moveWithCells="1">
                  <from>
                    <xdr:col>2</xdr:col>
                    <xdr:colOff>657225</xdr:colOff>
                    <xdr:row>25</xdr:row>
                    <xdr:rowOff>9525</xdr:rowOff>
                  </from>
                  <to>
                    <xdr:col>2</xdr:col>
                    <xdr:colOff>1285875</xdr:colOff>
                    <xdr:row>25</xdr:row>
                    <xdr:rowOff>247650</xdr:rowOff>
                  </to>
                </anchor>
              </controlPr>
            </control>
          </mc:Choice>
        </mc:AlternateContent>
        <mc:AlternateContent xmlns:mc="http://schemas.openxmlformats.org/markup-compatibility/2006">
          <mc:Choice Requires="x14">
            <control shapeId="2068" r:id="rId29" name="Drop Down 20">
              <controlPr defaultSize="0" autoLine="0" autoPict="0">
                <anchor moveWithCells="1">
                  <from>
                    <xdr:col>2</xdr:col>
                    <xdr:colOff>657225</xdr:colOff>
                    <xdr:row>26</xdr:row>
                    <xdr:rowOff>9525</xdr:rowOff>
                  </from>
                  <to>
                    <xdr:col>2</xdr:col>
                    <xdr:colOff>1285875</xdr:colOff>
                    <xdr:row>26</xdr:row>
                    <xdr:rowOff>247650</xdr:rowOff>
                  </to>
                </anchor>
              </controlPr>
            </control>
          </mc:Choice>
        </mc:AlternateContent>
        <mc:AlternateContent xmlns:mc="http://schemas.openxmlformats.org/markup-compatibility/2006">
          <mc:Choice Requires="x14">
            <control shapeId="2069" r:id="rId30" name="Drop Down 21">
              <controlPr defaultSize="0" autoLine="0" autoPict="0">
                <anchor moveWithCells="1">
                  <from>
                    <xdr:col>2</xdr:col>
                    <xdr:colOff>657225</xdr:colOff>
                    <xdr:row>28</xdr:row>
                    <xdr:rowOff>19050</xdr:rowOff>
                  </from>
                  <to>
                    <xdr:col>2</xdr:col>
                    <xdr:colOff>1285875</xdr:colOff>
                    <xdr:row>29</xdr:row>
                    <xdr:rowOff>0</xdr:rowOff>
                  </to>
                </anchor>
              </controlPr>
            </control>
          </mc:Choice>
        </mc:AlternateContent>
        <mc:AlternateContent xmlns:mc="http://schemas.openxmlformats.org/markup-compatibility/2006">
          <mc:Choice Requires="x14">
            <control shapeId="2070" r:id="rId31" name="Drop Down 22">
              <controlPr defaultSize="0" autoLine="0" autoPict="0">
                <anchor moveWithCells="1">
                  <from>
                    <xdr:col>2</xdr:col>
                    <xdr:colOff>657225</xdr:colOff>
                    <xdr:row>27</xdr:row>
                    <xdr:rowOff>9525</xdr:rowOff>
                  </from>
                  <to>
                    <xdr:col>2</xdr:col>
                    <xdr:colOff>1285875</xdr:colOff>
                    <xdr:row>27</xdr:row>
                    <xdr:rowOff>247650</xdr:rowOff>
                  </to>
                </anchor>
              </controlPr>
            </control>
          </mc:Choice>
        </mc:AlternateContent>
        <mc:AlternateContent xmlns:mc="http://schemas.openxmlformats.org/markup-compatibility/2006">
          <mc:Choice Requires="x14">
            <control shapeId="2071" r:id="rId32" name="Drop Down 23">
              <controlPr defaultSize="0" autoLine="0" autoPict="0">
                <anchor moveWithCells="1">
                  <from>
                    <xdr:col>2</xdr:col>
                    <xdr:colOff>657225</xdr:colOff>
                    <xdr:row>29</xdr:row>
                    <xdr:rowOff>9525</xdr:rowOff>
                  </from>
                  <to>
                    <xdr:col>2</xdr:col>
                    <xdr:colOff>1285875</xdr:colOff>
                    <xdr:row>29</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Speditionsauftrag</vt:lpstr>
      <vt:lpstr>Transport Order</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Mauser Christian CMA31</dc:creator>
  <cp:lastModifiedBy>Marina Büttner</cp:lastModifiedBy>
  <cp:lastPrinted>2019-09-09T10:47:36Z</cp:lastPrinted>
  <dcterms:created xsi:type="dcterms:W3CDTF">2019-05-08T06:16:44Z</dcterms:created>
  <dcterms:modified xsi:type="dcterms:W3CDTF">2022-08-26T09:08:36Z</dcterms:modified>
</cp:coreProperties>
</file>